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ČITELJ\Desktop\"/>
    </mc:Choice>
  </mc:AlternateContent>
  <xr:revisionPtr revIDLastSave="0" documentId="13_ncr:1_{34B1150A-95C4-4922-8A40-7C56F397478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AŽETAK" sheetId="1" r:id="rId1"/>
    <sheet name="Račun prihoda i rashoda ek" sheetId="10" r:id="rId2"/>
    <sheet name="Prihodi i rashodi prema izvoru " sheetId="8" r:id="rId3"/>
    <sheet name="Rashodi prema funkcijskoj kl" sheetId="5" r:id="rId4"/>
    <sheet name="Račun financiranja po izvorima " sheetId="9" r:id="rId5"/>
    <sheet name="Račun financiranja" sheetId="6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9" i="7" l="1"/>
  <c r="F176" i="7"/>
  <c r="E225" i="7"/>
  <c r="F225" i="7"/>
  <c r="H94" i="7"/>
  <c r="H107" i="7"/>
  <c r="H108" i="7"/>
  <c r="H109" i="7"/>
  <c r="H111" i="7"/>
  <c r="H113" i="7"/>
  <c r="H114" i="7"/>
  <c r="H115" i="7"/>
  <c r="H117" i="7"/>
  <c r="H44" i="7"/>
  <c r="H69" i="7"/>
  <c r="H70" i="7"/>
  <c r="H75" i="7"/>
  <c r="H76" i="7"/>
  <c r="H77" i="7"/>
  <c r="F329" i="7"/>
  <c r="E329" i="7"/>
  <c r="F327" i="7"/>
  <c r="E327" i="7"/>
  <c r="F324" i="7"/>
  <c r="E324" i="7"/>
  <c r="F314" i="7"/>
  <c r="E314" i="7"/>
  <c r="F296" i="7"/>
  <c r="E176" i="7"/>
  <c r="E159" i="7"/>
  <c r="F273" i="7"/>
  <c r="E273" i="7"/>
  <c r="H276" i="7"/>
  <c r="H261" i="7"/>
  <c r="H264" i="7"/>
  <c r="H267" i="7"/>
  <c r="H260" i="7"/>
  <c r="F255" i="7"/>
  <c r="E255" i="7"/>
  <c r="F247" i="7"/>
  <c r="E247" i="7"/>
  <c r="H229" i="7"/>
  <c r="H217" i="7"/>
  <c r="E211" i="7"/>
  <c r="H211" i="7" s="1"/>
  <c r="E13" i="5"/>
  <c r="H361" i="7"/>
  <c r="H321" i="7"/>
  <c r="H319" i="7"/>
  <c r="H318" i="7"/>
  <c r="H227" i="7"/>
  <c r="H228" i="7"/>
  <c r="H226" i="7"/>
  <c r="H253" i="7"/>
  <c r="H252" i="7"/>
  <c r="H251" i="7"/>
  <c r="H250" i="7"/>
  <c r="H259" i="7"/>
  <c r="H270" i="7"/>
  <c r="H258" i="7"/>
  <c r="D13" i="5"/>
  <c r="D12" i="8"/>
  <c r="H296" i="7" l="1"/>
  <c r="H247" i="7"/>
  <c r="H255" i="7"/>
  <c r="E12" i="5"/>
  <c r="F35" i="8" l="1"/>
  <c r="F16" i="8"/>
  <c r="F17" i="8"/>
  <c r="F19" i="8"/>
  <c r="F21" i="8"/>
  <c r="F22" i="8"/>
  <c r="F14" i="8"/>
  <c r="F15" i="8"/>
  <c r="E15" i="8"/>
  <c r="E14" i="8"/>
  <c r="G110" i="10"/>
  <c r="G88" i="10"/>
  <c r="G90" i="10"/>
  <c r="G82" i="10"/>
  <c r="G81" i="10"/>
  <c r="G77" i="10"/>
  <c r="G73" i="10"/>
  <c r="G70" i="10"/>
  <c r="G68" i="10"/>
  <c r="G63" i="10"/>
  <c r="G52" i="10"/>
  <c r="G53" i="10"/>
  <c r="G51" i="10"/>
  <c r="G34" i="10"/>
  <c r="G27" i="10"/>
  <c r="G28" i="10"/>
  <c r="H26" i="10"/>
  <c r="G26" i="10"/>
  <c r="G419" i="7" l="1"/>
  <c r="H425" i="7"/>
  <c r="H427" i="7"/>
  <c r="H423" i="7"/>
  <c r="H419" i="7"/>
  <c r="H391" i="7"/>
  <c r="H390" i="7"/>
  <c r="H389" i="7"/>
  <c r="H387" i="7"/>
  <c r="H386" i="7"/>
  <c r="H385" i="7"/>
  <c r="H384" i="7"/>
  <c r="H382" i="7"/>
  <c r="H334" i="7"/>
  <c r="H333" i="7"/>
  <c r="G66" i="7" l="1"/>
  <c r="F71" i="7"/>
  <c r="H43" i="7"/>
  <c r="H17" i="7"/>
  <c r="H20" i="7"/>
  <c r="H21" i="7"/>
  <c r="H23" i="7"/>
  <c r="H24" i="7"/>
  <c r="H25" i="7"/>
  <c r="H27" i="7"/>
  <c r="H28" i="7"/>
  <c r="H29" i="7"/>
  <c r="H30" i="7"/>
  <c r="H32" i="7"/>
  <c r="H33" i="7"/>
  <c r="H34" i="7"/>
  <c r="H35" i="7"/>
  <c r="H37" i="7"/>
  <c r="H39" i="7"/>
  <c r="H40" i="7"/>
  <c r="H15" i="7"/>
  <c r="H16" i="7"/>
  <c r="H343" i="7"/>
  <c r="C344" i="7"/>
  <c r="C343" i="7" s="1"/>
  <c r="F344" i="7"/>
  <c r="H13" i="7"/>
  <c r="G13" i="7"/>
  <c r="F19" i="7"/>
  <c r="H48" i="10" l="1"/>
  <c r="F116" i="10"/>
  <c r="G17" i="10"/>
  <c r="G18" i="10"/>
  <c r="G20" i="10"/>
  <c r="G22" i="10"/>
  <c r="G29" i="10"/>
  <c r="G30" i="10"/>
  <c r="G31" i="10"/>
  <c r="G32" i="10"/>
  <c r="G33" i="10"/>
  <c r="G35" i="10"/>
  <c r="G36" i="10"/>
  <c r="G37" i="10"/>
  <c r="F38" i="10"/>
  <c r="G11" i="10" l="1"/>
  <c r="G12" i="10"/>
  <c r="H11" i="10"/>
  <c r="F24" i="8"/>
  <c r="F15" i="1"/>
  <c r="F26" i="7"/>
  <c r="H380" i="7" l="1"/>
  <c r="H344" i="7"/>
  <c r="H351" i="7"/>
  <c r="G345" i="7"/>
  <c r="G346" i="7"/>
  <c r="G347" i="7"/>
  <c r="G348" i="7"/>
  <c r="G349" i="7"/>
  <c r="G350" i="7"/>
  <c r="G351" i="7"/>
  <c r="G352" i="7"/>
  <c r="G353" i="7"/>
  <c r="H92" i="7" l="1"/>
  <c r="H66" i="7"/>
  <c r="F36" i="7"/>
  <c r="D15" i="7"/>
  <c r="D19" i="7"/>
  <c r="H14" i="7" l="1"/>
  <c r="G343" i="7" l="1"/>
  <c r="G344" i="7"/>
  <c r="G92" i="7"/>
  <c r="D116" i="10"/>
  <c r="G43" i="7" l="1"/>
  <c r="F10" i="5" l="1"/>
  <c r="H102" i="10"/>
  <c r="G48" i="10"/>
  <c r="E11" i="8"/>
  <c r="E12" i="8"/>
  <c r="E13" i="8"/>
  <c r="E16" i="8"/>
  <c r="E19" i="8"/>
  <c r="E22" i="8"/>
  <c r="E23" i="8"/>
  <c r="E10" i="8"/>
  <c r="E9" i="8"/>
  <c r="E26" i="8"/>
  <c r="E27" i="8"/>
  <c r="E28" i="8"/>
  <c r="E33" i="8"/>
  <c r="E37" i="8"/>
  <c r="E25" i="8"/>
  <c r="G122" i="7"/>
  <c r="G380" i="7"/>
  <c r="F9" i="8" l="1"/>
  <c r="E31" i="8" l="1"/>
  <c r="E24" i="8"/>
  <c r="H60" i="7" l="1"/>
  <c r="H61" i="7"/>
  <c r="E116" i="10" l="1"/>
  <c r="H374" i="7" l="1"/>
  <c r="H335" i="7" l="1"/>
  <c r="F25" i="8" l="1"/>
  <c r="G15" i="7" l="1"/>
  <c r="G14" i="7" l="1"/>
  <c r="G282" i="7"/>
  <c r="H103" i="10"/>
  <c r="H381" i="7" l="1"/>
  <c r="H67" i="7" l="1"/>
  <c r="F10" i="8"/>
  <c r="H12" i="10" l="1"/>
  <c r="E11" i="5" l="1"/>
  <c r="E10" i="5"/>
  <c r="F40" i="8"/>
  <c r="F39" i="8"/>
  <c r="E40" i="8"/>
  <c r="E39" i="8"/>
  <c r="H58" i="10"/>
  <c r="H95" i="10" l="1"/>
  <c r="H49" i="10"/>
  <c r="G50" i="10"/>
  <c r="G54" i="10"/>
  <c r="G55" i="10"/>
  <c r="G56" i="10"/>
  <c r="G57" i="10"/>
  <c r="G58" i="10"/>
  <c r="G59" i="10"/>
  <c r="G60" i="10"/>
  <c r="G61" i="10"/>
  <c r="G62" i="10"/>
  <c r="G64" i="10"/>
  <c r="G65" i="10"/>
  <c r="G66" i="10"/>
  <c r="G67" i="10"/>
  <c r="G69" i="10"/>
  <c r="G71" i="10"/>
  <c r="G72" i="10"/>
  <c r="G75" i="10"/>
  <c r="G76" i="10"/>
  <c r="G78" i="10"/>
  <c r="G79" i="10"/>
  <c r="G80" i="10"/>
  <c r="G83" i="10"/>
  <c r="G87" i="10"/>
  <c r="G91" i="10"/>
  <c r="G92" i="10"/>
  <c r="G94" i="10"/>
  <c r="G102" i="10"/>
  <c r="G103" i="10"/>
  <c r="G104" i="10"/>
  <c r="G105" i="10"/>
  <c r="G49" i="10"/>
  <c r="H29" i="10"/>
  <c r="H35" i="10"/>
  <c r="G116" i="10" l="1"/>
  <c r="H357" i="7" l="1"/>
  <c r="H282" i="7"/>
  <c r="H122" i="7"/>
  <c r="F13" i="5" l="1"/>
  <c r="F36" i="8" l="1"/>
  <c r="F26" i="8"/>
  <c r="F28" i="8"/>
  <c r="F33" i="8"/>
  <c r="F37" i="8"/>
  <c r="F11" i="8"/>
  <c r="F12" i="8"/>
  <c r="F31" i="8" l="1"/>
  <c r="F27" i="8"/>
  <c r="F13" i="8"/>
  <c r="F11" i="5"/>
  <c r="F12" i="5" l="1"/>
  <c r="H116" i="10"/>
</calcChain>
</file>

<file path=xl/sharedStrings.xml><?xml version="1.0" encoding="utf-8"?>
<sst xmlns="http://schemas.openxmlformats.org/spreadsheetml/2006/main" count="716" uniqueCount="410">
  <si>
    <t>PRIHODI UKUPNO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</si>
  <si>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</si>
  <si>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</si>
  <si>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</si>
  <si>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</si>
  <si>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</si>
  <si>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</si>
  <si>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>Razred</t>
  </si>
  <si>
    <t>Skupina</t>
  </si>
  <si>
    <t>Izvor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</si>
  <si>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</si>
  <si>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</si>
  <si>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</si>
  <si>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</si>
  <si>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</si>
  <si>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</si>
  <si>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</si>
  <si>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</si>
  <si>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</si>
  <si>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</si>
  <si>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</si>
  <si>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</si>
  <si>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</si>
  <si>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</si>
  <si>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</si>
  <si>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</si>
  <si>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</si>
  <si>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</si>
  <si>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</si>
  <si>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B) SAŽETAK RAČUNA FINANCIRANJA</t>
  </si>
  <si>
    <t>UKUPAN DONOS VIŠKA / MANJKA IZ PRETHODNE(IH) GODINE***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</si>
  <si>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</si>
  <si>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</si>
  <si>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</si>
  <si>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</si>
  <si>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Izvanstandardni programi u školama</t>
  </si>
  <si>
    <t>Financiranje nabave drugih obrazovnih materijala</t>
  </si>
  <si>
    <t>A 1013-07</t>
  </si>
  <si>
    <t>Osnovnoškolsko obrazovanje</t>
  </si>
  <si>
    <t>A 1012-02</t>
  </si>
  <si>
    <t xml:space="preserve">Financijski rashodi </t>
  </si>
  <si>
    <t xml:space="preserve">Opći prihodi i primici </t>
  </si>
  <si>
    <t>09 Obrazovanje</t>
  </si>
  <si>
    <t>0912 Osnovno obrazovanje</t>
  </si>
  <si>
    <t>096 Dodatne usluge u obrazovanju</t>
  </si>
  <si>
    <t>A 1013-13</t>
  </si>
  <si>
    <t>Prehrana učenika u osnovnim školama</t>
  </si>
  <si>
    <t>Pomoći</t>
  </si>
  <si>
    <t xml:space="preserve">Pomoći </t>
  </si>
  <si>
    <t>PROGRAM 1012</t>
  </si>
  <si>
    <t xml:space="preserve">Vlastiti prihodi </t>
  </si>
  <si>
    <t>Prihod od financijske imovine</t>
  </si>
  <si>
    <t>Prihodi za posebne namjene</t>
  </si>
  <si>
    <t xml:space="preserve">Naknade građanima i kućanstvima </t>
  </si>
  <si>
    <t>Višak vlastitih prihoda</t>
  </si>
  <si>
    <t xml:space="preserve">Donacije </t>
  </si>
  <si>
    <t>Opremanje škola STANDARD</t>
  </si>
  <si>
    <t>A 1012-10</t>
  </si>
  <si>
    <t>PROGRAM 1013</t>
  </si>
  <si>
    <t xml:space="preserve">Višak vlastitih prihoda </t>
  </si>
  <si>
    <t>Sredstva iz EU</t>
  </si>
  <si>
    <t xml:space="preserve">Izvršenje tekuće godine </t>
  </si>
  <si>
    <t>Indeks</t>
  </si>
  <si>
    <t xml:space="preserve">Izvršenje prethodne godine </t>
  </si>
  <si>
    <t xml:space="preserve">Plan tekuće godine </t>
  </si>
  <si>
    <t>Izvršenje tekuće godine</t>
  </si>
  <si>
    <t xml:space="preserve">UKUPNO PRIHODI </t>
  </si>
  <si>
    <t>1 Opći prihodi i primici</t>
  </si>
  <si>
    <t>11 Opći prihodi i primici</t>
  </si>
  <si>
    <t>3 Vlastiti prihodi</t>
  </si>
  <si>
    <t>31 Vlastiti prihodi</t>
  </si>
  <si>
    <t>UKUPNO RASHODI</t>
  </si>
  <si>
    <t>A) SAŽETAK RAČUNA PRIHODA I RASHODA</t>
  </si>
  <si>
    <t xml:space="preserve">                 IZVJEŠTAJ RAČUNA FINANCIRANJA PREMA EKONOMSKOJ KLASIFIKACIJI </t>
  </si>
  <si>
    <t>IZVJEŠTAJ RAČUNA FINANCIRANJA PREMA IZVORIMA FINANCIRANJA</t>
  </si>
  <si>
    <t>IZVJEŠTAJ O PRIHODIMA I RASHODIMA PREMA IZVORIMA FINANCIRANJA</t>
  </si>
  <si>
    <t xml:space="preserve">4 Prihodi za posbene namjene </t>
  </si>
  <si>
    <t>41 Prihodi za posbne namjene</t>
  </si>
  <si>
    <t>5 Pomoći</t>
  </si>
  <si>
    <t>6 Donacije</t>
  </si>
  <si>
    <t xml:space="preserve">VIŠAK PRIHODA KORIŠTEN ZA POKRIĆE RASHODA </t>
  </si>
  <si>
    <t>9 Rezultat</t>
  </si>
  <si>
    <t>92 Višak vlastitih prihoda</t>
  </si>
  <si>
    <t>RASHODI POSLOVANJA PREMA EKONOMSKOJ KLASIFIKACIJI</t>
  </si>
  <si>
    <t xml:space="preserve">A. RAČUN PRIHODA I RASHODA </t>
  </si>
  <si>
    <t>PRIHODI POSLOVANJA PREMA EKONOMSKOJ KLASIFIKACIJI</t>
  </si>
  <si>
    <t>B. RAČUN FINANCIRANJA</t>
  </si>
  <si>
    <t xml:space="preserve">B. RAČUN FINANCIRANJA </t>
  </si>
  <si>
    <t xml:space="preserve">Ostali nespomenuti prihodi </t>
  </si>
  <si>
    <t xml:space="preserve">Pomoći proračunskim korisnicima iz proračuna koji im nije nadležan </t>
  </si>
  <si>
    <t xml:space="preserve">Tekuće pomoći proračunskim korisnicima iz proračuna koji im nije nadležan </t>
  </si>
  <si>
    <t xml:space="preserve">Kapitalne pomoći  proračunskim korisnicima iz proračuna koji im nije nadležan </t>
  </si>
  <si>
    <t xml:space="preserve">Prijenosi između proračunskih korisnika istog proračuna </t>
  </si>
  <si>
    <t>Tekući prijenosi između proračunskih korisnika istog proračuna</t>
  </si>
  <si>
    <t xml:space="preserve">Tekući prijenosi između proračunskih korisnika istog proračuna temeljem prijenosa EU sredstava </t>
  </si>
  <si>
    <t>Prihodi od  imovine</t>
  </si>
  <si>
    <t>Kamate na oročena sredstva i depozite po viđenju</t>
  </si>
  <si>
    <t>Prihodi po posebnim propisima</t>
  </si>
  <si>
    <t>Prihodi od upravnih i administrativnih pristojbu, pristojbi po posebnim propisima i naknada</t>
  </si>
  <si>
    <t xml:space="preserve">Prihodi od prodaje proizvoda i robe te pruženih usluga </t>
  </si>
  <si>
    <t>Prihodi od pruženih usluga</t>
  </si>
  <si>
    <t xml:space="preserve">Tekuće donacije </t>
  </si>
  <si>
    <t>Prihodi iz nadležnog proračuna za financiranje redovne djelatnosti proračunskih korisnika</t>
  </si>
  <si>
    <t xml:space="preserve">Prihodi iz nadležnog proračuna za financiranje rashoda poslovanja </t>
  </si>
  <si>
    <t>Prihodi iz nadležnog proračuna za financiranjerashoda za nabavu nefinancijske imovine</t>
  </si>
  <si>
    <t xml:space="preserve">Ostali prihodi </t>
  </si>
  <si>
    <t xml:space="preserve">Kapitalne donacije </t>
  </si>
  <si>
    <t>Plaće za redovan rad</t>
  </si>
  <si>
    <t>Plaće (Bruto)</t>
  </si>
  <si>
    <t xml:space="preserve">Ostali rashodi za zaposlene </t>
  </si>
  <si>
    <t>Doprinosi na plaće</t>
  </si>
  <si>
    <t xml:space="preserve">Doprinosi za obvezno zdravstveno osiguranje </t>
  </si>
  <si>
    <t>Naknade troškova zaposlenima</t>
  </si>
  <si>
    <t>Službena putovanja</t>
  </si>
  <si>
    <t>Naknade za prijevoz , za rad na terenu i odvojeni život</t>
  </si>
  <si>
    <t>Stručno usavršavanje zaposlenika</t>
  </si>
  <si>
    <t>Rashodi za materijal i energiju</t>
  </si>
  <si>
    <t xml:space="preserve">Uredski materijal i ostali materijalni rashodi </t>
  </si>
  <si>
    <t>Materijal i sirovine</t>
  </si>
  <si>
    <t>Energija</t>
  </si>
  <si>
    <t xml:space="preserve">Materijal i dijelovi za tekuće i investicijsko održavanje </t>
  </si>
  <si>
    <t>Sitni inventar i auto gume</t>
  </si>
  <si>
    <t>Službena, radna i zaštitna odjeća i obuća</t>
  </si>
  <si>
    <t xml:space="preserve">Rashodi za usluge </t>
  </si>
  <si>
    <t>Usluge telefona, pošte i prijevoza</t>
  </si>
  <si>
    <t>Usluge tekućegi investicijskog održavanja</t>
  </si>
  <si>
    <t>Usluge promidžbe i informiranja</t>
  </si>
  <si>
    <t>Komunalne usluge</t>
  </si>
  <si>
    <t>Zakupnine i najamnine</t>
  </si>
  <si>
    <t xml:space="preserve">Zdravstvene i veterinarske usluge </t>
  </si>
  <si>
    <t>Intelektualne i osobne usluge</t>
  </si>
  <si>
    <t>Računalne usluge</t>
  </si>
  <si>
    <t>Ostale usluge</t>
  </si>
  <si>
    <t xml:space="preserve">Ostali nespomenuti rashodi poslovanja </t>
  </si>
  <si>
    <t xml:space="preserve">Ostali financijski rashodi </t>
  </si>
  <si>
    <t>Bankarske usluge i usluge platnog prometa</t>
  </si>
  <si>
    <t>Zatezne kamate</t>
  </si>
  <si>
    <t>Ostale naknade građanima i kućanstvima iz proračuna</t>
  </si>
  <si>
    <t>Naknade građanima i kućanstvima u novcu</t>
  </si>
  <si>
    <t>Naknade građanima i kućanstvima u naravi</t>
  </si>
  <si>
    <t>Ostale naknade troškova zaposlenima</t>
  </si>
  <si>
    <t>Premije osiguranja</t>
  </si>
  <si>
    <t>Reprezentacija</t>
  </si>
  <si>
    <t>Članarine</t>
  </si>
  <si>
    <t>Pristojbe i naknade</t>
  </si>
  <si>
    <t>Troškovi sudskih postupaka</t>
  </si>
  <si>
    <t>Postrojenja i oprema</t>
  </si>
  <si>
    <t xml:space="preserve">Uredska oprema i namještaj </t>
  </si>
  <si>
    <t>Komunikacijska oprema</t>
  </si>
  <si>
    <t>Instrumenti, uređaji i strojevi</t>
  </si>
  <si>
    <t xml:space="preserve">Sportska i glazbena oprema </t>
  </si>
  <si>
    <t>Uređaji, strojevi i oprema za ostale namjene</t>
  </si>
  <si>
    <t>Knjige</t>
  </si>
  <si>
    <t xml:space="preserve">Knjige </t>
  </si>
  <si>
    <t>A 1012-01</t>
  </si>
  <si>
    <t>Materijalni rashodi škola-STANDARD</t>
  </si>
  <si>
    <t xml:space="preserve">3 Rashodi poslovanja </t>
  </si>
  <si>
    <t xml:space="preserve">32 Materijalni rashodi </t>
  </si>
  <si>
    <t>3211-Službena putovanja</t>
  </si>
  <si>
    <t>3212-Naknade za prijevoz na posao i s posla</t>
  </si>
  <si>
    <t>3213-Stručno usavršavanje zaposlenika</t>
  </si>
  <si>
    <t>3214- Ostale naknade troškova zaposlenima</t>
  </si>
  <si>
    <t>3221-Uredski materijal</t>
  </si>
  <si>
    <t>3223-Energija</t>
  </si>
  <si>
    <t xml:space="preserve">3222- Materijali i sirovine </t>
  </si>
  <si>
    <t>3224-Materijali i dijelovi za tekuć.i inves.održ.</t>
  </si>
  <si>
    <t>3225-Sitni inventar i auto gume</t>
  </si>
  <si>
    <t>3227- Službena, radna i zaštitna odjeća i obuća</t>
  </si>
  <si>
    <t>3231-Usluge telefona ,pošte i prijevoza</t>
  </si>
  <si>
    <t>3232-Usluge tekuć.i investic.održavanja</t>
  </si>
  <si>
    <t>3233- Usluge promidžbe i informiranja</t>
  </si>
  <si>
    <t>3234-Komunalne usluge</t>
  </si>
  <si>
    <t>3235-Zakupnine i najamnine</t>
  </si>
  <si>
    <t xml:space="preserve">3236- Zdravstvene usluge </t>
  </si>
  <si>
    <t>3237-Intelektualne i osobne usluge</t>
  </si>
  <si>
    <t>3238-Računalne usluge</t>
  </si>
  <si>
    <t>3239-Ostale usluge</t>
  </si>
  <si>
    <t>3292-Premije osiguranja</t>
  </si>
  <si>
    <t>3293-Reprezentacija</t>
  </si>
  <si>
    <t>3294-Članarine</t>
  </si>
  <si>
    <t>3299-Ostali nespom.rashodi poslovanja</t>
  </si>
  <si>
    <t>Financijski rashodi škola STANDARD</t>
  </si>
  <si>
    <t>34 Financijski rashodi</t>
  </si>
  <si>
    <t>3431-Bankarske usl.i isl.platnog prometa</t>
  </si>
  <si>
    <t>3433-Zatezne kamate</t>
  </si>
  <si>
    <t>A 1012-03</t>
  </si>
  <si>
    <t>4221-Uredska oprema i namještaj</t>
  </si>
  <si>
    <t>4226-Sportska i glazbena oprema</t>
  </si>
  <si>
    <t>4241-Knjige u knižnicama</t>
  </si>
  <si>
    <t>A 1012-09</t>
  </si>
  <si>
    <t>Rashodi za zaposlene -vlastiti i namjenski prihodi škola</t>
  </si>
  <si>
    <t>31-Plaće za zaposlene</t>
  </si>
  <si>
    <t>311-Plaće za zaposlene</t>
  </si>
  <si>
    <t>3111-Plaće za redovan rad</t>
  </si>
  <si>
    <t>312-Ostali rashodi za zaposlene</t>
  </si>
  <si>
    <t>3121-Ostali rashodi za zaposlene</t>
  </si>
  <si>
    <t>313-Doprinosi za zdravstveno osiguranje</t>
  </si>
  <si>
    <t>3132-Doprinosi za obavezno zdravstveno osiguranje</t>
  </si>
  <si>
    <t>32-Materijalni rashodi</t>
  </si>
  <si>
    <t xml:space="preserve">321- Naknada troškova zaposlenima </t>
  </si>
  <si>
    <t>3212-Naknade za prijevoz</t>
  </si>
  <si>
    <t xml:space="preserve">Materijalni rashodi- vlastiti i namjenski prihodi </t>
  </si>
  <si>
    <t xml:space="preserve">31- Rashodi za zaposlene </t>
  </si>
  <si>
    <t>321- Naknade troškova zaposlenima</t>
  </si>
  <si>
    <t>3213-Stručno usavršavanje zaposlnika</t>
  </si>
  <si>
    <t>322- Rashodi za materijal i energiju</t>
  </si>
  <si>
    <t>3222-Materijali i sirovine</t>
  </si>
  <si>
    <t>3223- Energija</t>
  </si>
  <si>
    <t>3224- Materijal i dijelovi za tek. i inv.održavanje</t>
  </si>
  <si>
    <t>3225-Sitan inventar</t>
  </si>
  <si>
    <t>3227- Radna odjeća i obuća</t>
  </si>
  <si>
    <t>323-Rashodi za usluge</t>
  </si>
  <si>
    <t>3231- Usluge telefona, pošte i prijevoza</t>
  </si>
  <si>
    <t>3232-Usluge tek.i inv.održavanja</t>
  </si>
  <si>
    <t>329-Ostali rashodi poslovanja</t>
  </si>
  <si>
    <t>3293-Reprezenztacija</t>
  </si>
  <si>
    <t>3299- Ostali nespomenutu rashodi</t>
  </si>
  <si>
    <t>34-Ostali financijski rashodi</t>
  </si>
  <si>
    <t>3433- Zatezne kamate</t>
  </si>
  <si>
    <t>37-Naknade građanima i kućanstvima</t>
  </si>
  <si>
    <t>37- Naknade građanima i kućanstvima</t>
  </si>
  <si>
    <t>322-Rashodi za materijal i energiju</t>
  </si>
  <si>
    <t>323- Rashodi za usluge</t>
  </si>
  <si>
    <t>3237- Intelektualne i osobne usluge</t>
  </si>
  <si>
    <t xml:space="preserve">3239-Ostale usluge </t>
  </si>
  <si>
    <t>329- Ostali nespomenuti rashodi poslovanja</t>
  </si>
  <si>
    <t>3293- Reprezentacija</t>
  </si>
  <si>
    <t>3299-Ostali nespomenuti rashodi poslovanja</t>
  </si>
  <si>
    <t xml:space="preserve">37- Ostale naknade građanima i kućanstvima </t>
  </si>
  <si>
    <t xml:space="preserve">372 - Ostale naknade građanima i kućanstvima </t>
  </si>
  <si>
    <t xml:space="preserve">3721- Naknada građanima i kućanstvima u novcu </t>
  </si>
  <si>
    <t>3722- Naknada građanima i kućanstvima u naravi</t>
  </si>
  <si>
    <t>3 Rashodi poslovanja</t>
  </si>
  <si>
    <t>321- Naknada troškova zaposlenima</t>
  </si>
  <si>
    <t>3211- Sužbena putovanja</t>
  </si>
  <si>
    <t xml:space="preserve">3221-Uredski materijal </t>
  </si>
  <si>
    <t>3225- Sitan inventar</t>
  </si>
  <si>
    <t>3231 Usluge telefon, pošte i prijevoza</t>
  </si>
  <si>
    <t xml:space="preserve">A 1012-12 </t>
  </si>
  <si>
    <t xml:space="preserve">Opremanje škola -vlastiti i namjenski prihodi </t>
  </si>
  <si>
    <t>4222-Komunikacijska oprema</t>
  </si>
  <si>
    <t>4225-Instrumenti, uređaji i strojevi</t>
  </si>
  <si>
    <t>4227-Uređaji, strojevi i oprema za ostale namjene</t>
  </si>
  <si>
    <t>A 1013-06</t>
  </si>
  <si>
    <t xml:space="preserve">Produženi boravak </t>
  </si>
  <si>
    <t>313-Doprinosi za zdravstveno osiguranje osiguranje</t>
  </si>
  <si>
    <t>3131-Doprinosi za obavezno zdravstveno osiguranje osiguranje</t>
  </si>
  <si>
    <t>3722-Naknade građanima i kućanstvima u naravi</t>
  </si>
  <si>
    <t>3222-Materijali  i sirovine</t>
  </si>
  <si>
    <t>31-Rashodi za zaposlene</t>
  </si>
  <si>
    <t xml:space="preserve">313- Doprinosi za zdravstveno oisguranje </t>
  </si>
  <si>
    <t xml:space="preserve">3132- Doprinosi za obavezno  zdravstveno oisguranje </t>
  </si>
  <si>
    <t xml:space="preserve">Indeks </t>
  </si>
  <si>
    <t>4511- Dodatna ulaganja u građ. objektima</t>
  </si>
  <si>
    <t xml:space="preserve">343- Ostali financijski rashodi </t>
  </si>
  <si>
    <t>3722- Naknade građanima i kućanstvima u naravi</t>
  </si>
  <si>
    <t xml:space="preserve">3212- Naknade za prijevoz, za rad na terenu i odvojen život </t>
  </si>
  <si>
    <t xml:space="preserve">321- Nakande troškova zaposlenima </t>
  </si>
  <si>
    <t>3295- Pristojbe i naknade</t>
  </si>
  <si>
    <t xml:space="preserve">422 Postrojenja i oprema </t>
  </si>
  <si>
    <t xml:space="preserve">424 Knjige </t>
  </si>
  <si>
    <t>321-Naknade troškova zaposlenicima</t>
  </si>
  <si>
    <t xml:space="preserve">312- Ostali rashodi za zaposlene </t>
  </si>
  <si>
    <t xml:space="preserve">3121- Ostali rashodi za zaposlene </t>
  </si>
  <si>
    <t xml:space="preserve">322-Materijalni rashodi </t>
  </si>
  <si>
    <t>329-Ostale usluge</t>
  </si>
  <si>
    <t xml:space="preserve">4 Rashodi za nabavu nefinancijske imovine </t>
  </si>
  <si>
    <t>42 Rashodi za nabavu proizvedene dugotrajne imovine</t>
  </si>
  <si>
    <t>422-Postrojenja i oprema</t>
  </si>
  <si>
    <t>45- Dodatna ulaganja na građ.objektima</t>
  </si>
  <si>
    <t xml:space="preserve">32- Materijalni rashodi </t>
  </si>
  <si>
    <t xml:space="preserve">31 Rashodi za zaposlene </t>
  </si>
  <si>
    <t>3-Rashodi poslovanja</t>
  </si>
  <si>
    <t xml:space="preserve">37-Ostale naknade građanima i kućanstvima </t>
  </si>
  <si>
    <t>422 Postrojenja i oprema</t>
  </si>
  <si>
    <t xml:space="preserve">Izvorni plan </t>
  </si>
  <si>
    <t>Plan tekuće godine</t>
  </si>
  <si>
    <t>PRIHODI POSLOVANJA</t>
  </si>
  <si>
    <t>PRIHODI OD PRODAJE NEFINANCIJSKE IMOVINE</t>
  </si>
  <si>
    <t>RASHODI  POSLOVANJA</t>
  </si>
  <si>
    <t>RASHODI ZA NABAVU NEFINANCIJSKE IMOVINE</t>
  </si>
  <si>
    <t>PRIMICI OD FINANCIJSKE IMOVINE I ZADUŽIVANJA</t>
  </si>
  <si>
    <t>IZDACI ZA FINANCIJSKU IMOVINU I OTPLATE ZAJMOVA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</si>
  <si>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</si>
  <si>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</si>
  <si>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</si>
  <si>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</si>
  <si>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329-Ostali nespom.rashodi</t>
  </si>
  <si>
    <t>Naknade za rad predstavničkih i izvršnih tijela</t>
  </si>
  <si>
    <t>5=4/2*100</t>
  </si>
  <si>
    <t>6=4/3*100</t>
  </si>
  <si>
    <t>PRIHODI/RASHODI</t>
  </si>
  <si>
    <t>3225-sitni inventar i auto gume</t>
  </si>
  <si>
    <t>3295-sudske pristojbe</t>
  </si>
  <si>
    <t>3291-Naknade članovima povjerenstva</t>
  </si>
  <si>
    <t>3221- Uredski materijal i ostali materijalni rashodi</t>
  </si>
  <si>
    <t>3296-Troškovi sudskih postupaka</t>
  </si>
  <si>
    <t xml:space="preserve">Donacije i ostali rashodi </t>
  </si>
  <si>
    <t>Oprema za održavanje i zaštitu</t>
  </si>
  <si>
    <t>Rashodi za dodatna ulaganja na nefinancijskoj imovini</t>
  </si>
  <si>
    <t xml:space="preserve">Dodatna ulaganja na građevinskim objektima </t>
  </si>
  <si>
    <t xml:space="preserve">38- Donacije i ostali rashodi </t>
  </si>
  <si>
    <t>381-Tekuće donacije</t>
  </si>
  <si>
    <t xml:space="preserve">3812-Tekuće donacije u naravi </t>
  </si>
  <si>
    <t xml:space="preserve">4221- Uredska oprema i namještaj </t>
  </si>
  <si>
    <t xml:space="preserve">Škola puna pogućnosti </t>
  </si>
  <si>
    <t>Ostale potpore unutar opće države</t>
  </si>
  <si>
    <t>Ostale tekuće potpore unutar opće države</t>
  </si>
  <si>
    <t xml:space="preserve">Ostale tekuće donacije u naravi </t>
  </si>
  <si>
    <t>Tekuće donacije</t>
  </si>
  <si>
    <t>3238 Računalne usluge</t>
  </si>
  <si>
    <t xml:space="preserve">3221-Ostali materijal za potrebe redovnog poslovanja </t>
  </si>
  <si>
    <t>4223-Oprema za održavanje i zaštitu</t>
  </si>
  <si>
    <t xml:space="preserve">372-Ograđanima i kućanstvima iz proračuna </t>
  </si>
  <si>
    <t>451- Dodatna ulaganja na građ.objektima</t>
  </si>
  <si>
    <t>3291-naknade za rad predstavničkih i izvršnih tijela</t>
  </si>
  <si>
    <t>A 1012-05</t>
  </si>
  <si>
    <t>Rashodi za zaposlene i materijalni rashodi- IZVANSTANDARD</t>
  </si>
  <si>
    <t>A 1013-04</t>
  </si>
  <si>
    <t xml:space="preserve">Izvanškolske aktivnosti </t>
  </si>
  <si>
    <t xml:space="preserve">4223-Oprema za održavanje i zaštitu </t>
  </si>
  <si>
    <t>A 1012-04</t>
  </si>
  <si>
    <t>Dodatna ulaganja STANDARD</t>
  </si>
  <si>
    <t xml:space="preserve">3232- Usluge tekućeg i investicijskog održavanja </t>
  </si>
  <si>
    <t>3234- Komunalne usluge</t>
  </si>
  <si>
    <t xml:space="preserve">3231- Usluge telefona pošte i prijevoza </t>
  </si>
  <si>
    <t xml:space="preserve">4241- Knjige u knjižnici </t>
  </si>
  <si>
    <t>A 1012-07</t>
  </si>
  <si>
    <t>Rashodi za opremanje škole IZVANSTANDARD</t>
  </si>
  <si>
    <t xml:space="preserve">4227- Uređaji, strojevi i oprema za ostale namjene </t>
  </si>
  <si>
    <t xml:space="preserve">4223- Oprema za održavanje i zaštitu </t>
  </si>
  <si>
    <t xml:space="preserve">4227- Uređaji, strtojevi i oprema za ostale namjene </t>
  </si>
  <si>
    <t xml:space="preserve">424- Knjige u knjižnicama </t>
  </si>
  <si>
    <t>3222- Namirnice</t>
  </si>
  <si>
    <t>Višak pomoći korisnici</t>
  </si>
  <si>
    <t xml:space="preserve">Višak prihoda od izvanpror.korsinika </t>
  </si>
  <si>
    <t xml:space="preserve">6103 Donacije </t>
  </si>
  <si>
    <t>Izvršenje prethodne godine</t>
  </si>
  <si>
    <t>POLUGODIŠNJI IZVJEŠTAJ O IZVRŠENJU FINANCIJSKOG PLANA ZA 2026. GODINU</t>
  </si>
  <si>
    <t>POLUGODIŠNJI IZVJEŠTAJ O IZVRŠENJU FINANCIJSKOG PLANA ZA 2026.g.</t>
  </si>
  <si>
    <t xml:space="preserve">POLUGODIŠNJI IZVJEŠTAJ O IZVRŠENJU FINANCIJSKOG PLANA ZA 2026. GODINU
</t>
  </si>
  <si>
    <t>3 Rashodi polsovanja</t>
  </si>
  <si>
    <t>A 1012-08</t>
  </si>
  <si>
    <t>Rashodi za dodatna ulaganja škola- IZVANSTANDARD</t>
  </si>
  <si>
    <t>45 Rashodi za dodatna ulaganja na postrojenjima i opremi</t>
  </si>
  <si>
    <t>4521- Rashodi za dodatna ulaganja na postrojenjima i opremi</t>
  </si>
  <si>
    <t>452-- Rashodi za dodatna ulaganja na postrojenjima i opremi</t>
  </si>
  <si>
    <t>Europski poljoprivredni jamstveni fond-školska shema</t>
  </si>
  <si>
    <t>54 Europski poljoprivredni jamstveni fond-školska shema</t>
  </si>
  <si>
    <t>'54 Europski poljoprivredni jamstveni fond-školska shema</t>
  </si>
  <si>
    <t>Pomoći od međunarodnih organizicija te institucija i tijela EU</t>
  </si>
  <si>
    <t>Tekuće pomoći od međunarodnih organizacija</t>
  </si>
  <si>
    <t>A 1013-15</t>
  </si>
  <si>
    <t>Rano učenje njemačkog jezika</t>
  </si>
  <si>
    <t>3236-Zdravstvene i vetrinarske usluge</t>
  </si>
  <si>
    <t>3237- Intelektulane usluge</t>
  </si>
  <si>
    <t xml:space="preserve">3291- Naknade članovima povjerenstva </t>
  </si>
  <si>
    <t>3227 - Službena radna odjeća i obuća</t>
  </si>
  <si>
    <t>3225 - Sitni inventar i autogume</t>
  </si>
  <si>
    <t>3232 - Usluge tek.i invest. Održavanja</t>
  </si>
  <si>
    <t>3241- Naknade troškova osobama izvan radno.od.</t>
  </si>
  <si>
    <t>37219-ostale naknade građ. I kuć</t>
  </si>
  <si>
    <t>3299- ostali nespomeneu ras.poslovanja</t>
  </si>
  <si>
    <t>3213 - stručno usavršavanje zaposlenika</t>
  </si>
  <si>
    <t>3299 - Ostali nespomenti rashodi</t>
  </si>
  <si>
    <t>3211- Službena putovanja</t>
  </si>
  <si>
    <t>3213- Stručno usavršavanje zaposlenika</t>
  </si>
  <si>
    <t>3211 - Službena putovanja</t>
  </si>
  <si>
    <t>3294 - Članarine</t>
  </si>
  <si>
    <t>Plaće za prekovremeni rad</t>
  </si>
  <si>
    <t>Plaće za posebne uvjete rada</t>
  </si>
  <si>
    <t>Naknade troškova osobama izvan rad.odnosa</t>
  </si>
  <si>
    <t>51 Prihodi</t>
  </si>
  <si>
    <t>5103 Prihodi</t>
  </si>
  <si>
    <t>5402 Prihodi</t>
  </si>
  <si>
    <t>57 Prihodi</t>
  </si>
  <si>
    <t>51 Rashodi</t>
  </si>
  <si>
    <t>5402 Rashodi</t>
  </si>
  <si>
    <t>57 Rashodi</t>
  </si>
  <si>
    <t xml:space="preserve">  </t>
  </si>
  <si>
    <t>3121- ostali radhodi za zaposelne</t>
  </si>
  <si>
    <t>3222- matrijali i sirovine</t>
  </si>
  <si>
    <t>3221 - uredski materijal</t>
  </si>
  <si>
    <t>3241-maknade troškova osoba izvanradnog odnosa</t>
  </si>
  <si>
    <t>158.021,04,</t>
  </si>
  <si>
    <t xml:space="preserve">3212 -naknada za prijevoz na posao </t>
  </si>
  <si>
    <t>37229- ostale naknade iz proračuna u naravi</t>
  </si>
  <si>
    <t>3299- ostali nespomenuti rashodi poslovanja</t>
  </si>
  <si>
    <t>3237- intelektualne i osobne usluge</t>
  </si>
  <si>
    <t xml:space="preserve">Višak donacija </t>
  </si>
  <si>
    <t>4226- sportska i glazbena oprema</t>
  </si>
  <si>
    <t>4227- uređaj,stojevi i oprema</t>
  </si>
  <si>
    <t xml:space="preserve">4223- oprema za održavanje i zaštitu </t>
  </si>
  <si>
    <t>Višak prihoda za posebne</t>
  </si>
  <si>
    <t>Višak ostalih prihoda</t>
  </si>
  <si>
    <t>4223- opći prihodi i primici</t>
  </si>
  <si>
    <t>Pomoći standard ili drugo</t>
  </si>
  <si>
    <t>A 1012-11</t>
  </si>
  <si>
    <t>Financijski rahodi</t>
  </si>
  <si>
    <t>3433 - zatezne kamate</t>
  </si>
  <si>
    <t>3239 - ostale usluge</t>
  </si>
  <si>
    <t>3299 -ostali nespomenuti rashodi poslovanja</t>
  </si>
  <si>
    <t>3241 - naknade troškova oso.</t>
  </si>
  <si>
    <t>540</t>
  </si>
  <si>
    <t>Pomoći - standard</t>
  </si>
  <si>
    <t>37224-projekt medni dan</t>
  </si>
  <si>
    <t>A 1013-23</t>
  </si>
  <si>
    <t>Donacije</t>
  </si>
  <si>
    <t>Višak prihoda</t>
  </si>
  <si>
    <t>Višak prihod za posebne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</si>
</sst>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Verdana"/>
      <family val="2"/>
      <charset val="238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u/>
      <sz val="9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/>
    <xf numFmtId="0" fontId="7" fillId="0" borderId="0"/>
    <xf numFmtId="0" fontId="3" fillId="0" borderId="0"/>
    <xf numFmtId="0" fontId="7" fillId="0" borderId="0"/>
  </cellStyleXfs>
  <cellXfs count="493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9" fillId="3" borderId="1" xfId="0" applyFont="1" applyFill="1" applyBorder="1" applyAlignment="1">
      <alignment horizontal="left" vertical="center"/>
    </xf>
    <xf numFmtId="3" fontId="0" fillId="0" borderId="0" xfId="0" applyNumberFormat="1"/>
    <xf numFmtId="0" fontId="9" fillId="5" borderId="3" xfId="0" applyNumberFormat="1" applyFont="1" applyFill="1" applyBorder="1" applyAlignment="1" applyProtection="1">
      <alignment horizontal="left" vertical="center" wrapText="1"/>
    </xf>
    <xf numFmtId="4" fontId="3" fillId="5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vertical="center" wrapText="1"/>
    </xf>
    <xf numFmtId="4" fontId="6" fillId="4" borderId="3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 applyProtection="1">
      <alignment horizontal="right" wrapText="1"/>
    </xf>
    <xf numFmtId="4" fontId="0" fillId="0" borderId="0" xfId="0" applyNumberFormat="1"/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6" fillId="4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9" fillId="0" borderId="0" xfId="0" applyFont="1" applyAlignment="1"/>
    <xf numFmtId="0" fontId="20" fillId="0" borderId="0" xfId="0" applyFont="1" applyAlignment="1"/>
    <xf numFmtId="0" fontId="19" fillId="0" borderId="0" xfId="0" applyFont="1" applyAlignment="1">
      <alignment wrapText="1"/>
    </xf>
    <xf numFmtId="0" fontId="7" fillId="2" borderId="3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Border="1"/>
    <xf numFmtId="0" fontId="21" fillId="0" borderId="3" xfId="0" applyFont="1" applyBorder="1"/>
    <xf numFmtId="0" fontId="9" fillId="7" borderId="3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9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center" vertical="center" wrapText="1"/>
    </xf>
    <xf numFmtId="2" fontId="9" fillId="5" borderId="3" xfId="0" applyNumberFormat="1" applyFont="1" applyFill="1" applyBorder="1" applyAlignment="1">
      <alignment horizontal="left" vertical="center" wrapText="1"/>
    </xf>
    <xf numFmtId="2" fontId="7" fillId="2" borderId="3" xfId="0" applyNumberFormat="1" applyFont="1" applyFill="1" applyBorder="1" applyAlignment="1">
      <alignment horizontal="left" vertical="center" wrapText="1"/>
    </xf>
    <xf numFmtId="2" fontId="7" fillId="2" borderId="3" xfId="0" quotePrefix="1" applyNumberFormat="1" applyFont="1" applyFill="1" applyBorder="1" applyAlignment="1">
      <alignment horizontal="left" vertical="center"/>
    </xf>
    <xf numFmtId="2" fontId="8" fillId="2" borderId="3" xfId="0" quotePrefix="1" applyNumberFormat="1" applyFont="1" applyFill="1" applyBorder="1" applyAlignment="1">
      <alignment horizontal="left" vertical="center"/>
    </xf>
    <xf numFmtId="2" fontId="9" fillId="5" borderId="3" xfId="0" applyNumberFormat="1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/>
    </xf>
    <xf numFmtId="0" fontId="9" fillId="5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4" fontId="6" fillId="5" borderId="3" xfId="0" applyNumberFormat="1" applyFont="1" applyFill="1" applyBorder="1" applyAlignment="1">
      <alignment horizontal="center"/>
    </xf>
    <xf numFmtId="4" fontId="6" fillId="6" borderId="3" xfId="0" applyNumberFormat="1" applyFont="1" applyFill="1" applyBorder="1" applyAlignment="1">
      <alignment horizontal="center"/>
    </xf>
    <xf numFmtId="4" fontId="16" fillId="2" borderId="3" xfId="0" applyNumberFormat="1" applyFont="1" applyFill="1" applyBorder="1" applyAlignment="1">
      <alignment horizontal="right"/>
    </xf>
    <xf numFmtId="0" fontId="22" fillId="2" borderId="3" xfId="0" applyFont="1" applyFill="1" applyBorder="1" applyAlignment="1">
      <alignment horizontal="left" vertical="center" wrapText="1"/>
    </xf>
    <xf numFmtId="0" fontId="22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2" fontId="9" fillId="7" borderId="3" xfId="0" applyNumberFormat="1" applyFont="1" applyFill="1" applyBorder="1" applyAlignment="1">
      <alignment horizontal="left" vertical="center" wrapText="1"/>
    </xf>
    <xf numFmtId="4" fontId="6" fillId="7" borderId="3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center"/>
    </xf>
    <xf numFmtId="4" fontId="14" fillId="2" borderId="3" xfId="0" applyNumberFormat="1" applyFont="1" applyFill="1" applyBorder="1" applyAlignment="1">
      <alignment horizontal="center"/>
    </xf>
    <xf numFmtId="2" fontId="8" fillId="2" borderId="3" xfId="0" quotePrefix="1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/>
    </xf>
    <xf numFmtId="2" fontId="7" fillId="2" borderId="6" xfId="0" quotePrefix="1" applyNumberFormat="1" applyFont="1" applyFill="1" applyBorder="1" applyAlignment="1">
      <alignment horizontal="left" vertical="center"/>
    </xf>
    <xf numFmtId="2" fontId="7" fillId="2" borderId="6" xfId="0" applyNumberFormat="1" applyFont="1" applyFill="1" applyBorder="1" applyAlignment="1">
      <alignment horizontal="left" vertical="center" wrapText="1"/>
    </xf>
    <xf numFmtId="2" fontId="0" fillId="0" borderId="6" xfId="0" applyNumberFormat="1" applyBorder="1"/>
    <xf numFmtId="2" fontId="7" fillId="2" borderId="0" xfId="0" quotePrefix="1" applyNumberFormat="1" applyFont="1" applyFill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2" fontId="0" fillId="0" borderId="0" xfId="0" applyNumberFormat="1" applyBorder="1"/>
    <xf numFmtId="2" fontId="9" fillId="2" borderId="3" xfId="0" applyNumberFormat="1" applyFont="1" applyFill="1" applyBorder="1" applyAlignment="1">
      <alignment horizontal="left" vertical="center" wrapText="1"/>
    </xf>
    <xf numFmtId="2" fontId="9" fillId="2" borderId="3" xfId="0" quotePrefix="1" applyNumberFormat="1" applyFont="1" applyFill="1" applyBorder="1" applyAlignment="1">
      <alignment horizontal="left" vertical="center"/>
    </xf>
    <xf numFmtId="0" fontId="26" fillId="5" borderId="10" xfId="0" applyFont="1" applyFill="1" applyBorder="1" applyAlignment="1">
      <alignment horizontal="left" wrapText="1"/>
    </xf>
    <xf numFmtId="0" fontId="27" fillId="5" borderId="11" xfId="0" applyFont="1" applyFill="1" applyBorder="1" applyAlignment="1">
      <alignment horizontal="left" wrapText="1"/>
    </xf>
    <xf numFmtId="4" fontId="27" fillId="5" borderId="13" xfId="0" applyNumberFormat="1" applyFont="1" applyFill="1" applyBorder="1" applyAlignment="1">
      <alignment horizontal="right" wrapText="1"/>
    </xf>
    <xf numFmtId="4" fontId="27" fillId="5" borderId="3" xfId="0" applyNumberFormat="1" applyFont="1" applyFill="1" applyBorder="1" applyAlignment="1">
      <alignment horizontal="right" wrapText="1"/>
    </xf>
    <xf numFmtId="4" fontId="28" fillId="5" borderId="3" xfId="0" applyNumberFormat="1" applyFont="1" applyFill="1" applyBorder="1" applyAlignment="1">
      <alignment horizontal="right" wrapText="1"/>
    </xf>
    <xf numFmtId="4" fontId="28" fillId="0" borderId="3" xfId="0" applyNumberFormat="1" applyFont="1" applyFill="1" applyBorder="1" applyAlignment="1">
      <alignment horizontal="right" wrapText="1"/>
    </xf>
    <xf numFmtId="0" fontId="26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4" fontId="27" fillId="0" borderId="13" xfId="0" applyNumberFormat="1" applyFont="1" applyFill="1" applyBorder="1" applyAlignment="1">
      <alignment horizontal="right" wrapText="1"/>
    </xf>
    <xf numFmtId="4" fontId="27" fillId="0" borderId="3" xfId="0" applyNumberFormat="1" applyFont="1" applyFill="1" applyBorder="1" applyAlignment="1">
      <alignment horizontal="right" wrapText="1"/>
    </xf>
    <xf numFmtId="0" fontId="23" fillId="0" borderId="3" xfId="0" applyFont="1" applyBorder="1" applyAlignment="1">
      <alignment horizontal="left"/>
    </xf>
    <xf numFmtId="0" fontId="27" fillId="8" borderId="12" xfId="0" applyFont="1" applyFill="1" applyBorder="1" applyAlignment="1">
      <alignment horizontal="left" wrapText="1"/>
    </xf>
    <xf numFmtId="4" fontId="27" fillId="0" borderId="14" xfId="0" applyNumberFormat="1" applyFont="1" applyFill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30" fillId="8" borderId="12" xfId="0" applyFont="1" applyFill="1" applyBorder="1" applyAlignment="1">
      <alignment horizontal="left" wrapText="1"/>
    </xf>
    <xf numFmtId="4" fontId="30" fillId="0" borderId="14" xfId="0" applyNumberFormat="1" applyFont="1" applyFill="1" applyBorder="1" applyAlignment="1">
      <alignment horizontal="right" wrapText="1"/>
    </xf>
    <xf numFmtId="4" fontId="30" fillId="0" borderId="3" xfId="0" applyNumberFormat="1" applyFont="1" applyFill="1" applyBorder="1" applyAlignment="1">
      <alignment horizontal="right" wrapText="1"/>
    </xf>
    <xf numFmtId="4" fontId="31" fillId="0" borderId="3" xfId="0" applyNumberFormat="1" applyFont="1" applyFill="1" applyBorder="1" applyAlignment="1">
      <alignment horizontal="right" wrapText="1"/>
    </xf>
    <xf numFmtId="0" fontId="23" fillId="0" borderId="3" xfId="0" applyFont="1" applyBorder="1"/>
    <xf numFmtId="0" fontId="33" fillId="0" borderId="3" xfId="0" applyFont="1" applyBorder="1"/>
    <xf numFmtId="0" fontId="26" fillId="0" borderId="3" xfId="0" applyFont="1" applyFill="1" applyBorder="1" applyAlignment="1">
      <alignment horizontal="left"/>
    </xf>
    <xf numFmtId="0" fontId="23" fillId="0" borderId="3" xfId="0" applyFont="1" applyFill="1" applyBorder="1"/>
    <xf numFmtId="4" fontId="34" fillId="0" borderId="3" xfId="0" applyNumberFormat="1" applyFont="1" applyFill="1" applyBorder="1" applyAlignment="1">
      <alignment horizontal="right" wrapText="1"/>
    </xf>
    <xf numFmtId="0" fontId="27" fillId="8" borderId="15" xfId="0" applyFont="1" applyFill="1" applyBorder="1" applyAlignment="1">
      <alignment horizontal="left" wrapText="1"/>
    </xf>
    <xf numFmtId="4" fontId="27" fillId="0" borderId="16" xfId="0" applyNumberFormat="1" applyFont="1" applyFill="1" applyBorder="1" applyAlignment="1">
      <alignment horizontal="right" wrapText="1"/>
    </xf>
    <xf numFmtId="4" fontId="27" fillId="0" borderId="17" xfId="0" applyNumberFormat="1" applyFont="1" applyFill="1" applyBorder="1" applyAlignment="1">
      <alignment horizontal="right" wrapText="1"/>
    </xf>
    <xf numFmtId="4" fontId="31" fillId="0" borderId="17" xfId="0" applyNumberFormat="1" applyFont="1" applyFill="1" applyBorder="1" applyAlignment="1">
      <alignment horizontal="right" wrapText="1"/>
    </xf>
    <xf numFmtId="0" fontId="23" fillId="0" borderId="17" xfId="0" applyFont="1" applyFill="1" applyBorder="1"/>
    <xf numFmtId="0" fontId="30" fillId="8" borderId="3" xfId="0" applyFont="1" applyFill="1" applyBorder="1" applyAlignment="1">
      <alignment horizontal="left" wrapText="1"/>
    </xf>
    <xf numFmtId="0" fontId="23" fillId="0" borderId="10" xfId="0" applyFont="1" applyBorder="1"/>
    <xf numFmtId="0" fontId="27" fillId="0" borderId="3" xfId="0" applyFont="1" applyFill="1" applyBorder="1" applyAlignment="1">
      <alignment horizontal="left" wrapText="1"/>
    </xf>
    <xf numFmtId="0" fontId="27" fillId="8" borderId="11" xfId="0" applyFont="1" applyFill="1" applyBorder="1" applyAlignment="1">
      <alignment horizontal="left" wrapText="1"/>
    </xf>
    <xf numFmtId="4" fontId="27" fillId="0" borderId="10" xfId="0" applyNumberFormat="1" applyFont="1" applyFill="1" applyBorder="1" applyAlignment="1">
      <alignment horizontal="right" wrapText="1"/>
    </xf>
    <xf numFmtId="0" fontId="26" fillId="0" borderId="3" xfId="0" applyFont="1" applyBorder="1" applyAlignment="1">
      <alignment horizontal="left"/>
    </xf>
    <xf numFmtId="0" fontId="35" fillId="0" borderId="3" xfId="0" applyFont="1" applyBorder="1" applyAlignment="1">
      <alignment horizontal="left"/>
    </xf>
    <xf numFmtId="0" fontId="27" fillId="0" borderId="15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3" fillId="0" borderId="3" xfId="0" applyFont="1" applyFill="1" applyBorder="1" applyAlignment="1">
      <alignment horizontal="left" wrapText="1"/>
    </xf>
    <xf numFmtId="4" fontId="30" fillId="0" borderId="17" xfId="0" applyNumberFormat="1" applyFont="1" applyFill="1" applyBorder="1" applyAlignment="1">
      <alignment horizontal="right" wrapText="1"/>
    </xf>
    <xf numFmtId="0" fontId="30" fillId="8" borderId="15" xfId="0" applyFont="1" applyFill="1" applyBorder="1" applyAlignment="1">
      <alignment horizontal="left" wrapText="1"/>
    </xf>
    <xf numFmtId="0" fontId="26" fillId="0" borderId="3" xfId="0" applyFont="1" applyBorder="1" applyAlignment="1">
      <alignment horizontal="left" wrapText="1"/>
    </xf>
    <xf numFmtId="4" fontId="36" fillId="0" borderId="3" xfId="0" applyNumberFormat="1" applyFont="1" applyFill="1" applyBorder="1" applyAlignment="1">
      <alignment horizontal="right" wrapText="1"/>
    </xf>
    <xf numFmtId="4" fontId="37" fillId="0" borderId="3" xfId="0" applyNumberFormat="1" applyFont="1" applyFill="1" applyBorder="1" applyAlignment="1">
      <alignment horizontal="right" wrapText="1"/>
    </xf>
    <xf numFmtId="4" fontId="28" fillId="0" borderId="17" xfId="0" applyNumberFormat="1" applyFont="1" applyFill="1" applyBorder="1" applyAlignment="1">
      <alignment horizontal="right" wrapText="1"/>
    </xf>
    <xf numFmtId="0" fontId="26" fillId="5" borderId="17" xfId="0" applyFont="1" applyFill="1" applyBorder="1" applyAlignment="1">
      <alignment horizontal="left"/>
    </xf>
    <xf numFmtId="0" fontId="27" fillId="5" borderId="15" xfId="0" applyFont="1" applyFill="1" applyBorder="1" applyAlignment="1">
      <alignment horizontal="left" wrapText="1"/>
    </xf>
    <xf numFmtId="4" fontId="27" fillId="5" borderId="16" xfId="0" applyNumberFormat="1" applyFont="1" applyFill="1" applyBorder="1" applyAlignment="1">
      <alignment horizontal="right" wrapText="1"/>
    </xf>
    <xf numFmtId="4" fontId="32" fillId="0" borderId="3" xfId="0" applyNumberFormat="1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left" wrapText="1"/>
    </xf>
    <xf numFmtId="0" fontId="30" fillId="0" borderId="12" xfId="0" applyFont="1" applyFill="1" applyBorder="1" applyAlignment="1">
      <alignment horizontal="left" wrapText="1"/>
    </xf>
    <xf numFmtId="0" fontId="30" fillId="0" borderId="15" xfId="0" applyFont="1" applyFill="1" applyBorder="1" applyAlignment="1">
      <alignment horizontal="left" wrapText="1"/>
    </xf>
    <xf numFmtId="0" fontId="26" fillId="5" borderId="17" xfId="0" applyFont="1" applyFill="1" applyBorder="1"/>
    <xf numFmtId="4" fontId="27" fillId="5" borderId="17" xfId="0" applyNumberFormat="1" applyFont="1" applyFill="1" applyBorder="1" applyAlignment="1">
      <alignment horizontal="right" wrapText="1"/>
    </xf>
    <xf numFmtId="0" fontId="35" fillId="0" borderId="10" xfId="0" applyFont="1" applyBorder="1" applyAlignment="1">
      <alignment horizontal="left"/>
    </xf>
    <xf numFmtId="0" fontId="23" fillId="0" borderId="17" xfId="0" applyFont="1" applyBorder="1"/>
    <xf numFmtId="0" fontId="30" fillId="0" borderId="17" xfId="0" applyFont="1" applyFill="1" applyBorder="1" applyAlignment="1">
      <alignment horizontal="left" wrapText="1"/>
    </xf>
    <xf numFmtId="4" fontId="34" fillId="0" borderId="17" xfId="0" applyNumberFormat="1" applyFont="1" applyFill="1" applyBorder="1" applyAlignment="1">
      <alignment horizontal="right" wrapText="1"/>
    </xf>
    <xf numFmtId="0" fontId="30" fillId="0" borderId="3" xfId="0" applyFont="1" applyFill="1" applyBorder="1" applyAlignment="1">
      <alignment horizontal="left" wrapText="1"/>
    </xf>
    <xf numFmtId="0" fontId="17" fillId="0" borderId="0" xfId="0" applyFont="1" applyAlignment="1">
      <alignment horizontal="center"/>
    </xf>
    <xf numFmtId="4" fontId="37" fillId="5" borderId="3" xfId="0" applyNumberFormat="1" applyFont="1" applyFill="1" applyBorder="1" applyAlignment="1">
      <alignment horizontal="left" wrapText="1"/>
    </xf>
    <xf numFmtId="4" fontId="27" fillId="5" borderId="10" xfId="0" applyNumberFormat="1" applyFont="1" applyFill="1" applyBorder="1" applyAlignment="1">
      <alignment horizontal="right" wrapText="1"/>
    </xf>
    <xf numFmtId="4" fontId="28" fillId="5" borderId="10" xfId="0" applyNumberFormat="1" applyFont="1" applyFill="1" applyBorder="1" applyAlignment="1">
      <alignment horizontal="right" wrapText="1"/>
    </xf>
    <xf numFmtId="0" fontId="27" fillId="5" borderId="7" xfId="0" applyFont="1" applyFill="1" applyBorder="1" applyAlignment="1">
      <alignment horizontal="left" wrapText="1"/>
    </xf>
    <xf numFmtId="0" fontId="26" fillId="5" borderId="20" xfId="0" applyFont="1" applyFill="1" applyBorder="1"/>
    <xf numFmtId="0" fontId="27" fillId="5" borderId="21" xfId="0" applyFont="1" applyFill="1" applyBorder="1" applyAlignment="1">
      <alignment horizontal="left" wrapText="1"/>
    </xf>
    <xf numFmtId="4" fontId="27" fillId="5" borderId="8" xfId="0" applyNumberFormat="1" applyFont="1" applyFill="1" applyBorder="1" applyAlignment="1">
      <alignment horizontal="right" wrapText="1"/>
    </xf>
    <xf numFmtId="4" fontId="27" fillId="5" borderId="7" xfId="0" applyNumberFormat="1" applyFont="1" applyFill="1" applyBorder="1" applyAlignment="1">
      <alignment horizontal="right" wrapText="1"/>
    </xf>
    <xf numFmtId="4" fontId="28" fillId="5" borderId="9" xfId="0" applyNumberFormat="1" applyFont="1" applyFill="1" applyBorder="1" applyAlignment="1">
      <alignment horizontal="right" wrapText="1"/>
    </xf>
    <xf numFmtId="4" fontId="30" fillId="0" borderId="16" xfId="0" applyNumberFormat="1" applyFont="1" applyFill="1" applyBorder="1" applyAlignment="1">
      <alignment horizontal="right" wrapText="1"/>
    </xf>
    <xf numFmtId="0" fontId="23" fillId="0" borderId="17" xfId="0" applyFont="1" applyBorder="1" applyAlignment="1">
      <alignment horizontal="left" wrapText="1"/>
    </xf>
    <xf numFmtId="4" fontId="34" fillId="0" borderId="16" xfId="0" applyNumberFormat="1" applyFont="1" applyFill="1" applyBorder="1" applyAlignment="1">
      <alignment horizontal="right" wrapText="1"/>
    </xf>
    <xf numFmtId="4" fontId="36" fillId="0" borderId="14" xfId="0" applyNumberFormat="1" applyFont="1" applyFill="1" applyBorder="1" applyAlignment="1">
      <alignment horizontal="right" wrapText="1"/>
    </xf>
    <xf numFmtId="0" fontId="30" fillId="8" borderId="11" xfId="0" applyFont="1" applyFill="1" applyBorder="1" applyAlignment="1">
      <alignment horizontal="left" wrapText="1"/>
    </xf>
    <xf numFmtId="4" fontId="6" fillId="2" borderId="3" xfId="0" applyNumberFormat="1" applyFont="1" applyFill="1" applyBorder="1" applyAlignment="1">
      <alignment horizontal="right"/>
    </xf>
    <xf numFmtId="2" fontId="9" fillId="5" borderId="3" xfId="0" applyNumberFormat="1" applyFont="1" applyFill="1" applyBorder="1" applyAlignment="1">
      <alignment horizontal="right" vertical="center" wrapText="1"/>
    </xf>
    <xf numFmtId="4" fontId="6" fillId="7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 applyProtection="1">
      <alignment horizontal="right" wrapText="1"/>
    </xf>
    <xf numFmtId="4" fontId="1" fillId="7" borderId="3" xfId="0" applyNumberFormat="1" applyFont="1" applyFill="1" applyBorder="1"/>
    <xf numFmtId="4" fontId="32" fillId="0" borderId="17" xfId="0" applyNumberFormat="1" applyFont="1" applyFill="1" applyBorder="1" applyAlignment="1">
      <alignment horizontal="right" wrapText="1"/>
    </xf>
    <xf numFmtId="0" fontId="27" fillId="0" borderId="17" xfId="0" applyFont="1" applyFill="1" applyBorder="1" applyAlignment="1">
      <alignment horizontal="left" wrapText="1"/>
    </xf>
    <xf numFmtId="4" fontId="36" fillId="0" borderId="17" xfId="0" applyNumberFormat="1" applyFont="1" applyFill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2" fontId="0" fillId="0" borderId="0" xfId="0" applyNumberFormat="1"/>
    <xf numFmtId="4" fontId="30" fillId="0" borderId="10" xfId="0" applyNumberFormat="1" applyFont="1" applyFill="1" applyBorder="1" applyAlignment="1">
      <alignment horizontal="right" wrapText="1"/>
    </xf>
    <xf numFmtId="0" fontId="0" fillId="0" borderId="0" xfId="0" applyFill="1"/>
    <xf numFmtId="0" fontId="29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8" fillId="0" borderId="12" xfId="0" applyFont="1" applyFill="1" applyBorder="1" applyAlignment="1">
      <alignment horizontal="left" wrapText="1"/>
    </xf>
    <xf numFmtId="4" fontId="28" fillId="0" borderId="13" xfId="0" applyNumberFormat="1" applyFont="1" applyFill="1" applyBorder="1" applyAlignment="1">
      <alignment horizontal="right" wrapText="1"/>
    </xf>
    <xf numFmtId="3" fontId="0" fillId="0" borderId="0" xfId="0" applyNumberFormat="1" applyFill="1"/>
    <xf numFmtId="0" fontId="29" fillId="0" borderId="10" xfId="0" applyFont="1" applyFill="1" applyBorder="1" applyAlignment="1">
      <alignment horizontal="left"/>
    </xf>
    <xf numFmtId="4" fontId="28" fillId="0" borderId="10" xfId="0" applyNumberFormat="1" applyFont="1" applyFill="1" applyBorder="1" applyAlignment="1">
      <alignment horizontal="right" wrapText="1"/>
    </xf>
    <xf numFmtId="0" fontId="29" fillId="0" borderId="3" xfId="0" applyFont="1" applyFill="1" applyBorder="1" applyAlignment="1">
      <alignment horizontal="left"/>
    </xf>
    <xf numFmtId="4" fontId="28" fillId="0" borderId="14" xfId="0" applyNumberFormat="1" applyFont="1" applyFill="1" applyBorder="1" applyAlignment="1">
      <alignment horizontal="right" wrapText="1"/>
    </xf>
    <xf numFmtId="0" fontId="26" fillId="0" borderId="10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4" fontId="27" fillId="0" borderId="1" xfId="0" applyNumberFormat="1" applyFont="1" applyFill="1" applyBorder="1" applyAlignment="1">
      <alignment horizontal="right" wrapText="1"/>
    </xf>
    <xf numFmtId="4" fontId="28" fillId="0" borderId="1" xfId="0" applyNumberFormat="1" applyFont="1" applyFill="1" applyBorder="1" applyAlignment="1">
      <alignment horizontal="right" wrapText="1"/>
    </xf>
    <xf numFmtId="4" fontId="27" fillId="0" borderId="23" xfId="0" applyNumberFormat="1" applyFont="1" applyFill="1" applyBorder="1" applyAlignment="1">
      <alignment horizontal="right" wrapText="1"/>
    </xf>
    <xf numFmtId="0" fontId="27" fillId="4" borderId="19" xfId="0" applyFont="1" applyFill="1" applyBorder="1" applyAlignment="1">
      <alignment horizontal="center" vertical="center" wrapText="1"/>
    </xf>
    <xf numFmtId="4" fontId="27" fillId="4" borderId="19" xfId="0" applyNumberFormat="1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9" fillId="0" borderId="0" xfId="0" quotePrefix="1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3" fontId="6" fillId="0" borderId="0" xfId="0" applyNumberFormat="1" applyFont="1" applyFill="1" applyBorder="1" applyAlignment="1">
      <alignment horizontal="right"/>
    </xf>
    <xf numFmtId="4" fontId="6" fillId="4" borderId="3" xfId="0" quotePrefix="1" applyNumberFormat="1" applyFont="1" applyFill="1" applyBorder="1" applyAlignment="1">
      <alignment horizontal="right"/>
    </xf>
    <xf numFmtId="4" fontId="0" fillId="0" borderId="0" xfId="0" applyNumberFormat="1" applyFill="1"/>
    <xf numFmtId="0" fontId="30" fillId="8" borderId="16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4" fontId="11" fillId="0" borderId="0" xfId="0" applyNumberFormat="1" applyFont="1" applyAlignment="1">
      <alignment wrapText="1"/>
    </xf>
    <xf numFmtId="4" fontId="27" fillId="4" borderId="19" xfId="0" applyNumberFormat="1" applyFont="1" applyFill="1" applyBorder="1" applyAlignment="1">
      <alignment vertical="center" wrapText="1"/>
    </xf>
    <xf numFmtId="4" fontId="27" fillId="0" borderId="12" xfId="0" applyNumberFormat="1" applyFont="1" applyFill="1" applyBorder="1" applyAlignment="1">
      <alignment wrapText="1"/>
    </xf>
    <xf numFmtId="4" fontId="27" fillId="8" borderId="12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7" fillId="5" borderId="21" xfId="0" applyNumberFormat="1" applyFont="1" applyFill="1" applyBorder="1" applyAlignment="1">
      <alignment wrapText="1"/>
    </xf>
    <xf numFmtId="4" fontId="28" fillId="0" borderId="11" xfId="0" applyNumberFormat="1" applyFont="1" applyFill="1" applyBorder="1" applyAlignment="1">
      <alignment wrapText="1"/>
    </xf>
    <xf numFmtId="4" fontId="27" fillId="8" borderId="15" xfId="0" applyNumberFormat="1" applyFont="1" applyFill="1" applyBorder="1" applyAlignment="1">
      <alignment wrapText="1"/>
    </xf>
    <xf numFmtId="4" fontId="27" fillId="0" borderId="11" xfId="0" applyNumberFormat="1" applyFont="1" applyFill="1" applyBorder="1" applyAlignment="1">
      <alignment wrapText="1"/>
    </xf>
    <xf numFmtId="4" fontId="30" fillId="8" borderId="3" xfId="0" applyNumberFormat="1" applyFont="1" applyFill="1" applyBorder="1" applyAlignment="1">
      <alignment wrapText="1"/>
    </xf>
    <xf numFmtId="4" fontId="27" fillId="5" borderId="15" xfId="0" applyNumberFormat="1" applyFont="1" applyFill="1" applyBorder="1" applyAlignment="1">
      <alignment wrapText="1"/>
    </xf>
    <xf numFmtId="4" fontId="27" fillId="5" borderId="11" xfId="0" applyNumberFormat="1" applyFont="1" applyFill="1" applyBorder="1" applyAlignment="1">
      <alignment wrapText="1"/>
    </xf>
    <xf numFmtId="4" fontId="0" fillId="0" borderId="0" xfId="0" applyNumberFormat="1" applyAlignment="1"/>
    <xf numFmtId="4" fontId="36" fillId="5" borderId="17" xfId="0" applyNumberFormat="1" applyFont="1" applyFill="1" applyBorder="1" applyAlignment="1">
      <alignment horizontal="right" wrapText="1"/>
    </xf>
    <xf numFmtId="0" fontId="26" fillId="5" borderId="24" xfId="0" applyFont="1" applyFill="1" applyBorder="1"/>
    <xf numFmtId="0" fontId="27" fillId="5" borderId="25" xfId="0" applyFont="1" applyFill="1" applyBorder="1" applyAlignment="1">
      <alignment horizontal="left" wrapText="1"/>
    </xf>
    <xf numFmtId="4" fontId="27" fillId="5" borderId="25" xfId="0" applyNumberFormat="1" applyFont="1" applyFill="1" applyBorder="1" applyAlignment="1">
      <alignment wrapText="1"/>
    </xf>
    <xf numFmtId="4" fontId="27" fillId="5" borderId="26" xfId="0" applyNumberFormat="1" applyFont="1" applyFill="1" applyBorder="1" applyAlignment="1">
      <alignment horizontal="right" wrapText="1"/>
    </xf>
    <xf numFmtId="4" fontId="27" fillId="5" borderId="27" xfId="0" applyNumberFormat="1" applyFont="1" applyFill="1" applyBorder="1" applyAlignment="1">
      <alignment horizontal="right" wrapText="1"/>
    </xf>
    <xf numFmtId="4" fontId="28" fillId="5" borderId="28" xfId="0" applyNumberFormat="1" applyFont="1" applyFill="1" applyBorder="1" applyAlignment="1">
      <alignment horizontal="right" wrapText="1"/>
    </xf>
    <xf numFmtId="0" fontId="27" fillId="8" borderId="3" xfId="0" applyFont="1" applyFill="1" applyBorder="1" applyAlignment="1">
      <alignment horizontal="left" wrapText="1"/>
    </xf>
    <xf numFmtId="2" fontId="2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2" fontId="0" fillId="0" borderId="6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Alignment="1">
      <alignment horizontal="center"/>
    </xf>
    <xf numFmtId="4" fontId="6" fillId="6" borderId="3" xfId="0" applyNumberFormat="1" applyFont="1" applyFill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 wrapText="1"/>
    </xf>
    <xf numFmtId="2" fontId="9" fillId="6" borderId="3" xfId="0" applyNumberFormat="1" applyFont="1" applyFill="1" applyBorder="1" applyAlignment="1">
      <alignment horizontal="right" vertical="center" wrapText="1"/>
    </xf>
    <xf numFmtId="0" fontId="6" fillId="9" borderId="3" xfId="0" applyNumberFormat="1" applyFont="1" applyFill="1" applyBorder="1" applyAlignment="1" applyProtection="1">
      <alignment horizontal="center" vertical="center" wrapText="1"/>
    </xf>
    <xf numFmtId="4" fontId="9" fillId="7" borderId="3" xfId="0" applyNumberFormat="1" applyFont="1" applyFill="1" applyBorder="1" applyAlignment="1">
      <alignment horizontal="center" wrapText="1"/>
    </xf>
    <xf numFmtId="4" fontId="27" fillId="5" borderId="22" xfId="0" applyNumberFormat="1" applyFont="1" applyFill="1" applyBorder="1" applyAlignment="1">
      <alignment horizontal="right" wrapText="1"/>
    </xf>
    <xf numFmtId="4" fontId="27" fillId="5" borderId="29" xfId="0" applyNumberFormat="1" applyFont="1" applyFill="1" applyBorder="1" applyAlignment="1">
      <alignment horizontal="right" wrapText="1"/>
    </xf>
    <xf numFmtId="0" fontId="26" fillId="4" borderId="10" xfId="0" applyFont="1" applyFill="1" applyBorder="1" applyAlignment="1">
      <alignment horizontal="left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10" xfId="0" applyNumberFormat="1" applyFont="1" applyFill="1" applyBorder="1" applyAlignment="1">
      <alignment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left" wrapText="1"/>
    </xf>
    <xf numFmtId="0" fontId="27" fillId="4" borderId="7" xfId="0" applyFont="1" applyFill="1" applyBorder="1" applyAlignment="1">
      <alignment horizontal="center" vertical="center" wrapText="1"/>
    </xf>
    <xf numFmtId="4" fontId="27" fillId="4" borderId="7" xfId="0" applyNumberFormat="1" applyFont="1" applyFill="1" applyBorder="1" applyAlignment="1">
      <alignment vertical="center" wrapText="1"/>
    </xf>
    <xf numFmtId="0" fontId="28" fillId="4" borderId="9" xfId="0" applyFont="1" applyFill="1" applyBorder="1" applyAlignment="1">
      <alignment horizontal="center" vertical="center" wrapText="1"/>
    </xf>
    <xf numFmtId="4" fontId="27" fillId="5" borderId="7" xfId="0" applyNumberFormat="1" applyFont="1" applyFill="1" applyBorder="1" applyAlignment="1"/>
    <xf numFmtId="4" fontId="27" fillId="5" borderId="7" xfId="0" applyNumberFormat="1" applyFont="1" applyFill="1" applyBorder="1" applyAlignment="1">
      <alignment horizontal="right"/>
    </xf>
    <xf numFmtId="2" fontId="9" fillId="5" borderId="3" xfId="0" applyNumberFormat="1" applyFont="1" applyFill="1" applyBorder="1" applyAlignment="1">
      <alignment horizontal="right" wrapText="1"/>
    </xf>
    <xf numFmtId="2" fontId="9" fillId="2" borderId="3" xfId="0" applyNumberFormat="1" applyFont="1" applyFill="1" applyBorder="1" applyAlignment="1">
      <alignment horizontal="right" wrapText="1"/>
    </xf>
    <xf numFmtId="4" fontId="6" fillId="3" borderId="3" xfId="0" quotePrefix="1" applyNumberFormat="1" applyFont="1" applyFill="1" applyBorder="1" applyAlignment="1">
      <alignment horizontal="right"/>
    </xf>
    <xf numFmtId="2" fontId="8" fillId="2" borderId="3" xfId="0" applyNumberFormat="1" applyFont="1" applyFill="1" applyBorder="1" applyAlignment="1">
      <alignment vertical="center" wrapText="1"/>
    </xf>
    <xf numFmtId="2" fontId="22" fillId="2" borderId="3" xfId="0" applyNumberFormat="1" applyFont="1" applyFill="1" applyBorder="1" applyAlignment="1">
      <alignment horizontal="right" vertical="center" wrapText="1"/>
    </xf>
    <xf numFmtId="0" fontId="39" fillId="0" borderId="0" xfId="0" applyFont="1"/>
    <xf numFmtId="0" fontId="9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0" fillId="0" borderId="0" xfId="0" applyFont="1"/>
    <xf numFmtId="0" fontId="9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/>
    </xf>
    <xf numFmtId="0" fontId="28" fillId="0" borderId="15" xfId="0" applyFont="1" applyFill="1" applyBorder="1" applyAlignment="1">
      <alignment horizontal="left" wrapText="1"/>
    </xf>
    <xf numFmtId="4" fontId="28" fillId="0" borderId="16" xfId="0" applyNumberFormat="1" applyFont="1" applyFill="1" applyBorder="1" applyAlignment="1">
      <alignment horizontal="right" wrapText="1"/>
    </xf>
    <xf numFmtId="0" fontId="40" fillId="0" borderId="0" xfId="0" applyFont="1"/>
    <xf numFmtId="0" fontId="41" fillId="0" borderId="0" xfId="0" applyFont="1"/>
    <xf numFmtId="0" fontId="41" fillId="0" borderId="0" xfId="0" applyFont="1" applyFill="1"/>
    <xf numFmtId="0" fontId="42" fillId="0" borderId="0" xfId="0" applyFont="1"/>
    <xf numFmtId="4" fontId="41" fillId="0" borderId="0" xfId="0" applyNumberFormat="1" applyFont="1"/>
    <xf numFmtId="0" fontId="26" fillId="5" borderId="30" xfId="0" applyFont="1" applyFill="1" applyBorder="1" applyAlignment="1">
      <alignment horizontal="left"/>
    </xf>
    <xf numFmtId="0" fontId="27" fillId="5" borderId="18" xfId="0" applyFont="1" applyFill="1" applyBorder="1" applyAlignment="1">
      <alignment horizontal="left" wrapText="1"/>
    </xf>
    <xf numFmtId="4" fontId="27" fillId="5" borderId="18" xfId="0" applyNumberFormat="1" applyFont="1" applyFill="1" applyBorder="1" applyAlignment="1">
      <alignment wrapText="1"/>
    </xf>
    <xf numFmtId="4" fontId="27" fillId="5" borderId="0" xfId="0" applyNumberFormat="1" applyFont="1" applyFill="1" applyBorder="1" applyAlignment="1">
      <alignment horizontal="right" wrapText="1"/>
    </xf>
    <xf numFmtId="4" fontId="27" fillId="5" borderId="19" xfId="0" applyNumberFormat="1" applyFont="1" applyFill="1" applyBorder="1" applyAlignment="1">
      <alignment horizontal="right" wrapText="1"/>
    </xf>
    <xf numFmtId="4" fontId="36" fillId="5" borderId="19" xfId="0" applyNumberFormat="1" applyFont="1" applyFill="1" applyBorder="1" applyAlignment="1">
      <alignment horizontal="right" wrapText="1"/>
    </xf>
    <xf numFmtId="4" fontId="36" fillId="5" borderId="31" xfId="0" applyNumberFormat="1" applyFont="1" applyFill="1" applyBorder="1" applyAlignment="1">
      <alignment horizontal="right" wrapText="1"/>
    </xf>
    <xf numFmtId="4" fontId="37" fillId="5" borderId="32" xfId="0" applyNumberFormat="1" applyFont="1" applyFill="1" applyBorder="1" applyAlignment="1">
      <alignment horizontal="right" wrapText="1"/>
    </xf>
    <xf numFmtId="0" fontId="27" fillId="5" borderId="16" xfId="0" applyFont="1" applyFill="1" applyBorder="1" applyAlignment="1">
      <alignment horizontal="left" wrapText="1"/>
    </xf>
    <xf numFmtId="4" fontId="27" fillId="5" borderId="3" xfId="0" applyNumberFormat="1" applyFont="1" applyFill="1" applyBorder="1" applyAlignment="1">
      <alignment wrapText="1"/>
    </xf>
    <xf numFmtId="4" fontId="9" fillId="2" borderId="3" xfId="0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/>
    <xf numFmtId="1" fontId="0" fillId="0" borderId="0" xfId="0" applyNumberFormat="1" applyFill="1"/>
    <xf numFmtId="4" fontId="27" fillId="5" borderId="27" xfId="0" applyNumberFormat="1" applyFont="1" applyFill="1" applyBorder="1" applyAlignment="1">
      <alignment wrapText="1"/>
    </xf>
    <xf numFmtId="4" fontId="30" fillId="5" borderId="29" xfId="0" applyNumberFormat="1" applyFont="1" applyFill="1" applyBorder="1" applyAlignment="1">
      <alignment horizontal="left" wrapText="1"/>
    </xf>
    <xf numFmtId="4" fontId="30" fillId="5" borderId="27" xfId="0" applyNumberFormat="1" applyFont="1" applyFill="1" applyBorder="1" applyAlignment="1">
      <alignment horizontal="right" wrapText="1"/>
    </xf>
    <xf numFmtId="4" fontId="28" fillId="5" borderId="28" xfId="0" applyNumberFormat="1" applyFont="1" applyFill="1" applyBorder="1" applyAlignment="1">
      <alignment horizontal="left" wrapText="1"/>
    </xf>
    <xf numFmtId="0" fontId="27" fillId="5" borderId="27" xfId="0" applyFont="1" applyFill="1" applyBorder="1" applyAlignment="1">
      <alignment horizontal="left" wrapText="1"/>
    </xf>
    <xf numFmtId="0" fontId="23" fillId="0" borderId="17" xfId="0" applyFont="1" applyFill="1" applyBorder="1" applyAlignment="1">
      <alignment horizontal="left" wrapText="1"/>
    </xf>
    <xf numFmtId="4" fontId="26" fillId="0" borderId="3" xfId="0" applyNumberFormat="1" applyFont="1" applyBorder="1"/>
    <xf numFmtId="4" fontId="35" fillId="0" borderId="3" xfId="0" applyNumberFormat="1" applyFont="1" applyBorder="1"/>
    <xf numFmtId="4" fontId="35" fillId="0" borderId="3" xfId="0" applyNumberFormat="1" applyFont="1" applyFill="1" applyBorder="1"/>
    <xf numFmtId="0" fontId="8" fillId="2" borderId="3" xfId="0" quotePrefix="1" applyNumberFormat="1" applyFont="1" applyFill="1" applyBorder="1" applyAlignment="1" applyProtection="1">
      <alignment horizontal="left" vertical="center" wrapText="1"/>
    </xf>
    <xf numFmtId="4" fontId="26" fillId="0" borderId="3" xfId="0" applyNumberFormat="1" applyFont="1" applyFill="1" applyBorder="1"/>
    <xf numFmtId="4" fontId="3" fillId="0" borderId="3" xfId="0" applyNumberFormat="1" applyFont="1" applyFill="1" applyBorder="1" applyAlignment="1" applyProtection="1">
      <alignment horizontal="right" wrapText="1"/>
    </xf>
    <xf numFmtId="4" fontId="27" fillId="4" borderId="19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Border="1" applyAlignment="1">
      <alignment wrapText="1"/>
    </xf>
    <xf numFmtId="4" fontId="31" fillId="0" borderId="10" xfId="0" applyNumberFormat="1" applyFont="1" applyFill="1" applyBorder="1" applyAlignment="1">
      <alignment horizontal="right" wrapText="1"/>
    </xf>
    <xf numFmtId="0" fontId="29" fillId="0" borderId="3" xfId="0" applyFont="1" applyFill="1" applyBorder="1" applyAlignment="1">
      <alignment horizontal="left" wrapText="1"/>
    </xf>
    <xf numFmtId="0" fontId="29" fillId="0" borderId="10" xfId="0" quotePrefix="1" applyFont="1" applyFill="1" applyBorder="1" applyAlignment="1">
      <alignment horizontal="left" wrapText="1"/>
    </xf>
    <xf numFmtId="4" fontId="0" fillId="0" borderId="3" xfId="0" applyNumberFormat="1" applyFont="1" applyBorder="1"/>
    <xf numFmtId="4" fontId="3" fillId="0" borderId="3" xfId="0" applyNumberFormat="1" applyFont="1" applyBorder="1" applyAlignment="1">
      <alignment horizontal="right"/>
    </xf>
    <xf numFmtId="4" fontId="43" fillId="5" borderId="21" xfId="0" applyNumberFormat="1" applyFont="1" applyFill="1" applyBorder="1" applyAlignment="1">
      <alignment wrapText="1"/>
    </xf>
    <xf numFmtId="4" fontId="43" fillId="5" borderId="8" xfId="0" applyNumberFormat="1" applyFont="1" applyFill="1" applyBorder="1" applyAlignment="1">
      <alignment horizontal="right" wrapText="1"/>
    </xf>
    <xf numFmtId="4" fontId="43" fillId="5" borderId="7" xfId="0" applyNumberFormat="1" applyFont="1" applyFill="1" applyBorder="1" applyAlignment="1">
      <alignment horizontal="right" wrapText="1"/>
    </xf>
    <xf numFmtId="4" fontId="43" fillId="5" borderId="22" xfId="0" applyNumberFormat="1" applyFont="1" applyFill="1" applyBorder="1" applyAlignment="1">
      <alignment horizontal="right" wrapText="1"/>
    </xf>
    <xf numFmtId="4" fontId="44" fillId="5" borderId="9" xfId="0" applyNumberFormat="1" applyFont="1" applyFill="1" applyBorder="1" applyAlignment="1">
      <alignment horizontal="right" wrapText="1"/>
    </xf>
    <xf numFmtId="4" fontId="44" fillId="0" borderId="10" xfId="0" applyNumberFormat="1" applyFont="1" applyFill="1" applyBorder="1" applyAlignment="1">
      <alignment horizontal="right" wrapText="1"/>
    </xf>
    <xf numFmtId="4" fontId="41" fillId="0" borderId="0" xfId="0" applyNumberFormat="1" applyFont="1" applyFill="1"/>
    <xf numFmtId="0" fontId="45" fillId="0" borderId="3" xfId="0" applyFont="1" applyBorder="1" applyAlignment="1">
      <alignment horizontal="left" wrapText="1"/>
    </xf>
    <xf numFmtId="4" fontId="43" fillId="0" borderId="3" xfId="0" applyNumberFormat="1" applyFont="1" applyFill="1" applyBorder="1" applyAlignment="1">
      <alignment horizontal="right" wrapText="1"/>
    </xf>
    <xf numFmtId="4" fontId="43" fillId="0" borderId="14" xfId="0" applyNumberFormat="1" applyFont="1" applyFill="1" applyBorder="1" applyAlignment="1">
      <alignment horizontal="right" wrapText="1"/>
    </xf>
    <xf numFmtId="4" fontId="44" fillId="0" borderId="3" xfId="0" applyNumberFormat="1" applyFont="1" applyFill="1" applyBorder="1" applyAlignment="1">
      <alignment horizontal="right" wrapText="1"/>
    </xf>
    <xf numFmtId="0" fontId="45" fillId="0" borderId="3" xfId="0" applyFont="1" applyBorder="1"/>
    <xf numFmtId="4" fontId="46" fillId="0" borderId="3" xfId="0" applyNumberFormat="1" applyFont="1" applyFill="1" applyBorder="1" applyAlignment="1">
      <alignment horizontal="right" wrapText="1"/>
    </xf>
    <xf numFmtId="0" fontId="45" fillId="0" borderId="3" xfId="0" applyFont="1" applyFill="1" applyBorder="1"/>
    <xf numFmtId="0" fontId="43" fillId="0" borderId="15" xfId="0" applyFont="1" applyFill="1" applyBorder="1" applyAlignment="1">
      <alignment horizontal="left" wrapText="1"/>
    </xf>
    <xf numFmtId="0" fontId="43" fillId="0" borderId="4" xfId="0" applyFont="1" applyFill="1" applyBorder="1" applyAlignment="1">
      <alignment horizontal="left" wrapText="1"/>
    </xf>
    <xf numFmtId="0" fontId="46" fillId="0" borderId="4" xfId="0" applyFont="1" applyFill="1" applyBorder="1" applyAlignment="1">
      <alignment horizontal="left" wrapText="1"/>
    </xf>
    <xf numFmtId="4" fontId="46" fillId="0" borderId="14" xfId="0" applyNumberFormat="1" applyFont="1" applyFill="1" applyBorder="1" applyAlignment="1">
      <alignment horizontal="right" wrapText="1"/>
    </xf>
    <xf numFmtId="4" fontId="47" fillId="0" borderId="10" xfId="0" applyNumberFormat="1" applyFont="1" applyFill="1" applyBorder="1" applyAlignment="1">
      <alignment horizontal="right" wrapText="1"/>
    </xf>
    <xf numFmtId="4" fontId="47" fillId="0" borderId="3" xfId="0" applyNumberFormat="1" applyFont="1" applyFill="1" applyBorder="1" applyAlignment="1">
      <alignment horizontal="right" wrapText="1"/>
    </xf>
    <xf numFmtId="0" fontId="45" fillId="0" borderId="3" xfId="0" applyFont="1" applyFill="1" applyBorder="1" applyAlignment="1">
      <alignment horizontal="left" wrapText="1"/>
    </xf>
    <xf numFmtId="0" fontId="46" fillId="0" borderId="2" xfId="0" applyFont="1" applyFill="1" applyBorder="1" applyAlignment="1">
      <alignment horizontal="left" wrapText="1"/>
    </xf>
    <xf numFmtId="0" fontId="43" fillId="0" borderId="2" xfId="0" applyFont="1" applyFill="1" applyBorder="1" applyAlignment="1">
      <alignment horizontal="left" wrapText="1"/>
    </xf>
    <xf numFmtId="0" fontId="43" fillId="0" borderId="3" xfId="0" applyFont="1" applyFill="1" applyBorder="1" applyAlignment="1">
      <alignment horizontal="left"/>
    </xf>
    <xf numFmtId="0" fontId="43" fillId="0" borderId="14" xfId="0" applyFont="1" applyFill="1" applyBorder="1" applyAlignment="1">
      <alignment horizontal="left" wrapText="1"/>
    </xf>
    <xf numFmtId="0" fontId="46" fillId="8" borderId="14" xfId="0" applyFont="1" applyFill="1" applyBorder="1" applyAlignment="1">
      <alignment horizontal="left" wrapText="1"/>
    </xf>
    <xf numFmtId="0" fontId="45" fillId="0" borderId="17" xfId="0" applyFont="1" applyBorder="1"/>
    <xf numFmtId="0" fontId="43" fillId="0" borderId="3" xfId="0" applyFont="1" applyFill="1" applyBorder="1" applyAlignment="1">
      <alignment horizontal="left" wrapText="1"/>
    </xf>
    <xf numFmtId="4" fontId="43" fillId="0" borderId="17" xfId="0" applyNumberFormat="1" applyFont="1" applyFill="1" applyBorder="1" applyAlignment="1">
      <alignment horizontal="right" wrapText="1"/>
    </xf>
    <xf numFmtId="4" fontId="43" fillId="0" borderId="16" xfId="0" applyNumberFormat="1" applyFont="1" applyFill="1" applyBorder="1" applyAlignment="1">
      <alignment horizontal="right" wrapText="1"/>
    </xf>
    <xf numFmtId="0" fontId="46" fillId="0" borderId="3" xfId="0" applyFont="1" applyFill="1" applyBorder="1" applyAlignment="1">
      <alignment horizontal="left" wrapText="1"/>
    </xf>
    <xf numFmtId="4" fontId="36" fillId="0" borderId="3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/>
    </xf>
    <xf numFmtId="0" fontId="29" fillId="0" borderId="11" xfId="0" applyFont="1" applyFill="1" applyBorder="1" applyAlignment="1">
      <alignment horizontal="left" wrapText="1"/>
    </xf>
    <xf numFmtId="4" fontId="29" fillId="0" borderId="11" xfId="0" applyNumberFormat="1" applyFont="1" applyFill="1" applyBorder="1" applyAlignment="1">
      <alignment wrapText="1"/>
    </xf>
    <xf numFmtId="4" fontId="29" fillId="0" borderId="13" xfId="0" applyNumberFormat="1" applyFont="1" applyFill="1" applyBorder="1" applyAlignment="1">
      <alignment horizontal="right" wrapText="1"/>
    </xf>
    <xf numFmtId="4" fontId="29" fillId="0" borderId="10" xfId="0" applyNumberFormat="1" applyFont="1" applyFill="1" applyBorder="1" applyAlignment="1">
      <alignment horizontal="right" wrapText="1"/>
    </xf>
    <xf numFmtId="4" fontId="26" fillId="0" borderId="10" xfId="0" applyNumberFormat="1" applyFont="1" applyFill="1" applyBorder="1" applyAlignment="1">
      <alignment horizontal="right" wrapText="1"/>
    </xf>
    <xf numFmtId="0" fontId="26" fillId="0" borderId="12" xfId="0" applyFont="1" applyFill="1" applyBorder="1" applyAlignment="1">
      <alignment horizontal="left" wrapText="1"/>
    </xf>
    <xf numFmtId="4" fontId="26" fillId="0" borderId="3" xfId="0" applyNumberFormat="1" applyFont="1" applyFill="1" applyBorder="1" applyAlignment="1">
      <alignment horizontal="right" wrapText="1"/>
    </xf>
    <xf numFmtId="4" fontId="26" fillId="0" borderId="14" xfId="0" applyNumberFormat="1" applyFont="1" applyFill="1" applyBorder="1" applyAlignment="1">
      <alignment horizontal="right" wrapText="1"/>
    </xf>
    <xf numFmtId="4" fontId="29" fillId="0" borderId="3" xfId="0" applyNumberFormat="1" applyFont="1" applyFill="1" applyBorder="1" applyAlignment="1">
      <alignment horizontal="right" wrapText="1"/>
    </xf>
    <xf numFmtId="0" fontId="26" fillId="8" borderId="12" xfId="0" applyFont="1" applyFill="1" applyBorder="1" applyAlignment="1">
      <alignment horizontal="left" wrapText="1"/>
    </xf>
    <xf numFmtId="0" fontId="35" fillId="8" borderId="12" xfId="0" applyFont="1" applyFill="1" applyBorder="1" applyAlignment="1">
      <alignment horizontal="left" wrapText="1"/>
    </xf>
    <xf numFmtId="4" fontId="35" fillId="0" borderId="3" xfId="0" applyNumberFormat="1" applyFont="1" applyFill="1" applyBorder="1" applyAlignment="1">
      <alignment horizontal="right" wrapText="1"/>
    </xf>
    <xf numFmtId="0" fontId="26" fillId="5" borderId="21" xfId="0" applyFont="1" applyFill="1" applyBorder="1" applyAlignment="1">
      <alignment horizontal="left" wrapText="1"/>
    </xf>
    <xf numFmtId="4" fontId="46" fillId="0" borderId="17" xfId="0" applyNumberFormat="1" applyFont="1" applyFill="1" applyBorder="1" applyAlignment="1">
      <alignment horizontal="right" wrapText="1"/>
    </xf>
    <xf numFmtId="4" fontId="27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left" wrapText="1"/>
    </xf>
    <xf numFmtId="4" fontId="3" fillId="0" borderId="0" xfId="0" applyNumberFormat="1" applyFont="1" applyFill="1" applyBorder="1" applyAlignment="1" applyProtection="1"/>
    <xf numFmtId="4" fontId="7" fillId="2" borderId="3" xfId="0" applyNumberFormat="1" applyFont="1" applyFill="1" applyBorder="1" applyAlignment="1">
      <alignment horizontal="right"/>
    </xf>
    <xf numFmtId="0" fontId="35" fillId="8" borderId="15" xfId="0" applyFont="1" applyFill="1" applyBorder="1" applyAlignment="1">
      <alignment horizontal="left" wrapText="1"/>
    </xf>
    <xf numFmtId="4" fontId="35" fillId="0" borderId="17" xfId="0" applyNumberFormat="1" applyFont="1" applyFill="1" applyBorder="1" applyAlignment="1">
      <alignment horizontal="right" wrapText="1"/>
    </xf>
    <xf numFmtId="4" fontId="26" fillId="0" borderId="16" xfId="0" applyNumberFormat="1" applyFont="1" applyFill="1" applyBorder="1" applyAlignment="1">
      <alignment horizontal="right" wrapText="1"/>
    </xf>
    <xf numFmtId="4" fontId="26" fillId="0" borderId="17" xfId="0" applyNumberFormat="1" applyFont="1" applyFill="1" applyBorder="1" applyAlignment="1">
      <alignment horizontal="right" wrapText="1"/>
    </xf>
    <xf numFmtId="0" fontId="35" fillId="8" borderId="3" xfId="0" applyFont="1" applyFill="1" applyBorder="1" applyAlignment="1">
      <alignment horizontal="left" wrapText="1"/>
    </xf>
    <xf numFmtId="4" fontId="36" fillId="5" borderId="3" xfId="0" applyNumberFormat="1" applyFont="1" applyFill="1" applyBorder="1" applyAlignment="1">
      <alignment horizontal="right" wrapText="1"/>
    </xf>
    <xf numFmtId="0" fontId="26" fillId="5" borderId="3" xfId="0" applyFont="1" applyFill="1" applyBorder="1" applyAlignment="1">
      <alignment horizontal="left"/>
    </xf>
    <xf numFmtId="0" fontId="30" fillId="5" borderId="3" xfId="0" applyFont="1" applyFill="1" applyBorder="1" applyAlignment="1">
      <alignment horizontal="left" wrapText="1"/>
    </xf>
    <xf numFmtId="4" fontId="30" fillId="5" borderId="3" xfId="0" applyNumberFormat="1" applyFont="1" applyFill="1" applyBorder="1" applyAlignment="1">
      <alignment wrapText="1"/>
    </xf>
    <xf numFmtId="0" fontId="36" fillId="2" borderId="3" xfId="0" applyFont="1" applyFill="1" applyBorder="1" applyAlignment="1">
      <alignment horizontal="left"/>
    </xf>
    <xf numFmtId="0" fontId="32" fillId="2" borderId="3" xfId="0" applyFont="1" applyFill="1" applyBorder="1" applyAlignment="1">
      <alignment horizontal="left" wrapText="1"/>
    </xf>
    <xf numFmtId="4" fontId="32" fillId="2" borderId="3" xfId="0" applyNumberFormat="1" applyFont="1" applyFill="1" applyBorder="1" applyAlignment="1">
      <alignment wrapText="1"/>
    </xf>
    <xf numFmtId="4" fontId="36" fillId="2" borderId="3" xfId="0" applyNumberFormat="1" applyFont="1" applyFill="1" applyBorder="1" applyAlignment="1">
      <alignment horizontal="right" wrapText="1"/>
    </xf>
    <xf numFmtId="0" fontId="26" fillId="2" borderId="3" xfId="0" applyFont="1" applyFill="1" applyBorder="1" applyAlignment="1">
      <alignment horizontal="left"/>
    </xf>
    <xf numFmtId="0" fontId="30" fillId="2" borderId="3" xfId="0" applyFont="1" applyFill="1" applyBorder="1" applyAlignment="1">
      <alignment horizontal="left" wrapText="1"/>
    </xf>
    <xf numFmtId="4" fontId="30" fillId="2" borderId="3" xfId="0" applyNumberFormat="1" applyFont="1" applyFill="1" applyBorder="1" applyAlignment="1">
      <alignment wrapText="1"/>
    </xf>
    <xf numFmtId="4" fontId="27" fillId="2" borderId="3" xfId="0" applyNumberFormat="1" applyFont="1" applyFill="1" applyBorder="1" applyAlignment="1">
      <alignment horizontal="right" wrapText="1"/>
    </xf>
    <xf numFmtId="4" fontId="32" fillId="2" borderId="3" xfId="0" applyNumberFormat="1" applyFont="1" applyFill="1" applyBorder="1" applyAlignment="1">
      <alignment horizontal="right" wrapText="1"/>
    </xf>
    <xf numFmtId="4" fontId="28" fillId="2" borderId="3" xfId="0" applyNumberFormat="1" applyFont="1" applyFill="1" applyBorder="1" applyAlignment="1">
      <alignment horizontal="right" wrapText="1"/>
    </xf>
    <xf numFmtId="0" fontId="0" fillId="2" borderId="0" xfId="0" applyFill="1"/>
    <xf numFmtId="0" fontId="41" fillId="2" borderId="0" xfId="0" applyFont="1" applyFill="1"/>
    <xf numFmtId="0" fontId="33" fillId="0" borderId="3" xfId="0" applyFont="1" applyBorder="1" applyAlignment="1">
      <alignment horizontal="left"/>
    </xf>
    <xf numFmtId="0" fontId="26" fillId="5" borderId="24" xfId="0" applyFont="1" applyFill="1" applyBorder="1" applyAlignment="1">
      <alignment horizontal="left"/>
    </xf>
    <xf numFmtId="0" fontId="35" fillId="0" borderId="3" xfId="0" applyFont="1" applyFill="1" applyBorder="1" applyAlignment="1">
      <alignment horizontal="left"/>
    </xf>
    <xf numFmtId="0" fontId="26" fillId="7" borderId="3" xfId="0" applyFont="1" applyFill="1" applyBorder="1" applyAlignment="1">
      <alignment horizontal="left"/>
    </xf>
    <xf numFmtId="0" fontId="27" fillId="7" borderId="3" xfId="0" applyFont="1" applyFill="1" applyBorder="1" applyAlignment="1">
      <alignment horizontal="left" wrapText="1"/>
    </xf>
    <xf numFmtId="4" fontId="36" fillId="7" borderId="3" xfId="0" applyNumberFormat="1" applyFont="1" applyFill="1" applyBorder="1" applyAlignment="1">
      <alignment horizontal="right" wrapText="1"/>
    </xf>
    <xf numFmtId="4" fontId="27" fillId="7" borderId="3" xfId="0" applyNumberFormat="1" applyFont="1" applyFill="1" applyBorder="1" applyAlignment="1">
      <alignment horizontal="right" wrapText="1"/>
    </xf>
    <xf numFmtId="4" fontId="30" fillId="7" borderId="3" xfId="0" applyNumberFormat="1" applyFont="1" applyFill="1" applyBorder="1" applyAlignment="1">
      <alignment horizontal="right" wrapText="1"/>
    </xf>
    <xf numFmtId="4" fontId="28" fillId="7" borderId="3" xfId="0" applyNumberFormat="1" applyFont="1" applyFill="1" applyBorder="1" applyAlignment="1">
      <alignment horizontal="right" wrapText="1"/>
    </xf>
    <xf numFmtId="0" fontId="0" fillId="7" borderId="0" xfId="0" applyFill="1"/>
    <xf numFmtId="0" fontId="30" fillId="7" borderId="3" xfId="0" applyFont="1" applyFill="1" applyBorder="1" applyAlignment="1">
      <alignment horizontal="left" wrapText="1"/>
    </xf>
    <xf numFmtId="0" fontId="35" fillId="0" borderId="3" xfId="0" applyFont="1" applyBorder="1"/>
    <xf numFmtId="0" fontId="26" fillId="7" borderId="10" xfId="0" applyFont="1" applyFill="1" applyBorder="1" applyAlignment="1">
      <alignment horizontal="left"/>
    </xf>
    <xf numFmtId="0" fontId="28" fillId="7" borderId="11" xfId="0" applyFont="1" applyFill="1" applyBorder="1" applyAlignment="1">
      <alignment horizontal="left" wrapText="1"/>
    </xf>
    <xf numFmtId="4" fontId="28" fillId="7" borderId="13" xfId="0" applyNumberFormat="1" applyFont="1" applyFill="1" applyBorder="1" applyAlignment="1">
      <alignment horizontal="right" wrapText="1"/>
    </xf>
    <xf numFmtId="4" fontId="28" fillId="7" borderId="10" xfId="0" applyNumberFormat="1" applyFont="1" applyFill="1" applyBorder="1" applyAlignment="1">
      <alignment horizontal="right" wrapText="1"/>
    </xf>
    <xf numFmtId="0" fontId="29" fillId="7" borderId="10" xfId="0" applyFont="1" applyFill="1" applyBorder="1" applyAlignment="1">
      <alignment horizontal="left"/>
    </xf>
    <xf numFmtId="0" fontId="27" fillId="7" borderId="11" xfId="0" applyFont="1" applyFill="1" applyBorder="1" applyAlignment="1">
      <alignment horizontal="left" wrapText="1"/>
    </xf>
    <xf numFmtId="4" fontId="27" fillId="7" borderId="13" xfId="0" applyNumberFormat="1" applyFont="1" applyFill="1" applyBorder="1" applyAlignment="1">
      <alignment horizontal="left" wrapText="1"/>
    </xf>
    <xf numFmtId="4" fontId="27" fillId="7" borderId="10" xfId="0" applyNumberFormat="1" applyFont="1" applyFill="1" applyBorder="1" applyAlignment="1">
      <alignment horizontal="right" wrapText="1"/>
    </xf>
    <xf numFmtId="0" fontId="29" fillId="7" borderId="3" xfId="0" applyFont="1" applyFill="1" applyBorder="1" applyAlignment="1">
      <alignment horizontal="left"/>
    </xf>
    <xf numFmtId="0" fontId="28" fillId="7" borderId="12" xfId="0" applyFont="1" applyFill="1" applyBorder="1" applyAlignment="1">
      <alignment horizontal="left" wrapText="1"/>
    </xf>
    <xf numFmtId="4" fontId="27" fillId="7" borderId="14" xfId="0" applyNumberFormat="1" applyFont="1" applyFill="1" applyBorder="1" applyAlignment="1">
      <alignment horizontal="right" wrapText="1"/>
    </xf>
    <xf numFmtId="0" fontId="44" fillId="7" borderId="3" xfId="0" applyFont="1" applyFill="1" applyBorder="1" applyAlignment="1">
      <alignment horizontal="left"/>
    </xf>
    <xf numFmtId="0" fontId="44" fillId="7" borderId="12" xfId="0" applyFont="1" applyFill="1" applyBorder="1" applyAlignment="1">
      <alignment horizontal="left" wrapText="1"/>
    </xf>
    <xf numFmtId="4" fontId="43" fillId="7" borderId="3" xfId="0" applyNumberFormat="1" applyFont="1" applyFill="1" applyBorder="1" applyAlignment="1">
      <alignment horizontal="right" wrapText="1"/>
    </xf>
    <xf numFmtId="4" fontId="43" fillId="7" borderId="14" xfId="0" applyNumberFormat="1" applyFont="1" applyFill="1" applyBorder="1" applyAlignment="1">
      <alignment horizontal="right" wrapText="1"/>
    </xf>
    <xf numFmtId="4" fontId="44" fillId="7" borderId="10" xfId="0" applyNumberFormat="1" applyFont="1" applyFill="1" applyBorder="1" applyAlignment="1">
      <alignment horizontal="right" wrapText="1"/>
    </xf>
    <xf numFmtId="4" fontId="44" fillId="7" borderId="3" xfId="0" applyNumberFormat="1" applyFont="1" applyFill="1" applyBorder="1" applyAlignment="1">
      <alignment horizontal="right" wrapText="1"/>
    </xf>
    <xf numFmtId="4" fontId="27" fillId="7" borderId="13" xfId="0" applyNumberFormat="1" applyFont="1" applyFill="1" applyBorder="1" applyAlignment="1">
      <alignment horizontal="right" wrapText="1"/>
    </xf>
    <xf numFmtId="4" fontId="35" fillId="0" borderId="17" xfId="0" applyNumberFormat="1" applyFont="1" applyFill="1" applyBorder="1"/>
    <xf numFmtId="4" fontId="35" fillId="7" borderId="3" xfId="0" applyNumberFormat="1" applyFont="1" applyFill="1" applyBorder="1"/>
    <xf numFmtId="0" fontId="26" fillId="5" borderId="3" xfId="0" applyFont="1" applyFill="1" applyBorder="1"/>
    <xf numFmtId="0" fontId="27" fillId="5" borderId="3" xfId="0" applyFont="1" applyFill="1" applyBorder="1" applyAlignment="1">
      <alignment horizontal="left" wrapText="1"/>
    </xf>
    <xf numFmtId="0" fontId="23" fillId="0" borderId="10" xfId="0" applyFont="1" applyFill="1" applyBorder="1"/>
    <xf numFmtId="4" fontId="27" fillId="8" borderId="11" xfId="0" applyNumberFormat="1" applyFont="1" applyFill="1" applyBorder="1" applyAlignment="1">
      <alignment wrapText="1"/>
    </xf>
    <xf numFmtId="0" fontId="30" fillId="2" borderId="12" xfId="0" applyFont="1" applyFill="1" applyBorder="1" applyAlignment="1">
      <alignment horizontal="left" wrapText="1"/>
    </xf>
    <xf numFmtId="4" fontId="30" fillId="2" borderId="14" xfId="0" applyNumberFormat="1" applyFont="1" applyFill="1" applyBorder="1" applyAlignment="1">
      <alignment horizontal="right" wrapText="1"/>
    </xf>
    <xf numFmtId="4" fontId="30" fillId="2" borderId="3" xfId="0" applyNumberFormat="1" applyFont="1" applyFill="1" applyBorder="1" applyAlignment="1">
      <alignment horizontal="right" wrapText="1"/>
    </xf>
    <xf numFmtId="0" fontId="27" fillId="2" borderId="12" xfId="0" applyFont="1" applyFill="1" applyBorder="1" applyAlignment="1">
      <alignment horizontal="left" wrapText="1"/>
    </xf>
    <xf numFmtId="4" fontId="26" fillId="0" borderId="0" xfId="0" applyNumberFormat="1" applyFont="1" applyFill="1" applyBorder="1" applyAlignment="1">
      <alignment horizontal="right" wrapText="1"/>
    </xf>
    <xf numFmtId="0" fontId="26" fillId="0" borderId="17" xfId="0" applyFont="1" applyFill="1" applyBorder="1" applyAlignment="1">
      <alignment horizontal="left"/>
    </xf>
    <xf numFmtId="0" fontId="26" fillId="8" borderId="15" xfId="0" applyFont="1" applyFill="1" applyBorder="1" applyAlignment="1">
      <alignment horizontal="left" wrapText="1"/>
    </xf>
    <xf numFmtId="0" fontId="26" fillId="8" borderId="3" xfId="0" applyFont="1" applyFill="1" applyBorder="1" applyAlignment="1">
      <alignment horizontal="left" wrapText="1"/>
    </xf>
    <xf numFmtId="4" fontId="28" fillId="2" borderId="1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6" fillId="9" borderId="1" xfId="0" quotePrefix="1" applyFont="1" applyFill="1" applyBorder="1" applyAlignment="1">
      <alignment horizontal="center" wrapText="1"/>
    </xf>
    <xf numFmtId="0" fontId="6" fillId="9" borderId="2" xfId="0" quotePrefix="1" applyFont="1" applyFill="1" applyBorder="1" applyAlignment="1">
      <alignment horizontal="center" wrapText="1"/>
    </xf>
    <xf numFmtId="0" fontId="6" fillId="9" borderId="4" xfId="0" quotePrefix="1" applyFont="1" applyFill="1" applyBorder="1" applyAlignment="1">
      <alignment horizont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Fill="1" applyBorder="1" applyAlignment="1">
      <alignment horizontal="center" wrapText="1"/>
    </xf>
    <xf numFmtId="0" fontId="6" fillId="0" borderId="2" xfId="0" quotePrefix="1" applyFont="1" applyFill="1" applyBorder="1" applyAlignment="1">
      <alignment horizontal="center" wrapText="1"/>
    </xf>
    <xf numFmtId="0" fontId="6" fillId="0" borderId="4" xfId="0" quotePrefix="1" applyFont="1" applyFill="1" applyBorder="1" applyAlignment="1">
      <alignment horizont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2" fontId="7" fillId="6" borderId="2" xfId="0" applyNumberFormat="1" applyFont="1" applyFill="1" applyBorder="1" applyAlignment="1">
      <alignment horizontal="center" vertical="center" wrapText="1"/>
    </xf>
    <xf numFmtId="2" fontId="7" fillId="6" borderId="4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0" fontId="9" fillId="7" borderId="2" xfId="0" applyNumberFormat="1" applyFont="1" applyFill="1" applyBorder="1" applyAlignment="1" applyProtection="1">
      <alignment horizontal="center" vertical="center" wrapText="1"/>
    </xf>
    <xf numFmtId="0" fontId="9" fillId="7" borderId="4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</cellXfs>
  <cellStyles count="5">
    <cellStyle name="Normal 2" xfId="2" xr:uid="{00000000-0005-0000-0000-000000000000}"/>
    <cellStyle name="Normalno" xfId="0" builtinId="0"/>
    <cellStyle name="Normalno 2" xfId="1" xr:uid="{00000000-0005-0000-0000-000002000000}"/>
    <cellStyle name="Normalno 2 2" xfId="4" xr:uid="{00000000-0005-0000-0000-000003000000}"/>
    <cellStyle name="Obično_List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zoomScale="154" zoomScaleNormal="154" workbookViewId="0">
      <selection activeCell="K14" sqref="K14"/>
    </sheetView>
  </sheetViews>
  <sheetFormatPr defaultRowHeight="15" x14ac:dyDescent="0.25"/>
  <cols>
    <col min="5" max="5" width="25.28515625" customWidth="1"/>
    <col min="6" max="8" width="25.28515625" style="35" customWidth="1"/>
    <col min="10" max="10" width="10.7109375" bestFit="1" customWidth="1"/>
  </cols>
  <sheetData>
    <row r="1" spans="1:10" ht="42" customHeight="1" x14ac:dyDescent="0.25">
      <c r="A1" s="451" t="s">
        <v>340</v>
      </c>
      <c r="B1" s="451"/>
      <c r="C1" s="451"/>
      <c r="D1" s="451"/>
      <c r="E1" s="451"/>
      <c r="F1" s="451"/>
      <c r="G1" s="451"/>
      <c r="H1" s="451"/>
    </row>
    <row r="2" spans="1:10" ht="18" customHeight="1" x14ac:dyDescent="0.25">
      <c r="A2" s="3"/>
      <c r="B2" s="3"/>
      <c r="C2" s="3"/>
      <c r="D2" s="3"/>
      <c r="E2" s="3"/>
      <c r="F2" s="31"/>
      <c r="G2" s="31"/>
      <c r="H2" s="31"/>
    </row>
    <row r="3" spans="1:10" ht="15.75" customHeight="1" x14ac:dyDescent="0.25">
      <c r="A3" s="451" t="s">
        <v>22</v>
      </c>
      <c r="B3" s="451"/>
      <c r="C3" s="451"/>
      <c r="D3" s="451"/>
      <c r="E3" s="451"/>
      <c r="F3" s="451"/>
      <c r="G3" s="451"/>
      <c r="H3" s="459"/>
    </row>
    <row r="4" spans="1:10" ht="18" x14ac:dyDescent="0.25">
      <c r="A4" s="18"/>
      <c r="B4" s="18"/>
      <c r="C4" s="18"/>
      <c r="D4" s="18"/>
      <c r="E4" s="18"/>
      <c r="F4" s="4"/>
      <c r="G4" s="18"/>
      <c r="H4" s="4"/>
    </row>
    <row r="5" spans="1:10" ht="18" customHeight="1" x14ac:dyDescent="0.25">
      <c r="A5" s="451" t="s">
        <v>72</v>
      </c>
      <c r="B5" s="460"/>
      <c r="C5" s="460"/>
      <c r="D5" s="460"/>
      <c r="E5" s="460"/>
      <c r="F5" s="460"/>
      <c r="G5" s="460"/>
      <c r="H5" s="460"/>
    </row>
    <row r="6" spans="1:10" ht="18" x14ac:dyDescent="0.25">
      <c r="A6" s="1"/>
      <c r="B6" s="2"/>
      <c r="C6" s="2"/>
      <c r="D6" s="2"/>
      <c r="E6" s="5"/>
      <c r="G6" s="212"/>
    </row>
    <row r="7" spans="1:10" ht="27" customHeight="1" x14ac:dyDescent="0.25">
      <c r="A7" s="464" t="s">
        <v>291</v>
      </c>
      <c r="B7" s="465"/>
      <c r="C7" s="465"/>
      <c r="D7" s="465"/>
      <c r="E7" s="466"/>
      <c r="F7" s="213" t="s">
        <v>337</v>
      </c>
      <c r="G7" s="213" t="s">
        <v>276</v>
      </c>
      <c r="H7" s="213" t="s">
        <v>65</v>
      </c>
    </row>
    <row r="8" spans="1:10" s="64" customFormat="1" ht="16.5" customHeight="1" x14ac:dyDescent="0.25">
      <c r="A8" s="461">
        <v>1</v>
      </c>
      <c r="B8" s="462"/>
      <c r="C8" s="462"/>
      <c r="D8" s="462"/>
      <c r="E8" s="463"/>
      <c r="F8" s="261">
        <v>4</v>
      </c>
      <c r="G8" s="261">
        <v>3</v>
      </c>
      <c r="H8" s="261">
        <v>4</v>
      </c>
    </row>
    <row r="9" spans="1:10" ht="15" customHeight="1" x14ac:dyDescent="0.25">
      <c r="A9" s="452" t="s">
        <v>0</v>
      </c>
      <c r="B9" s="453"/>
      <c r="C9" s="453"/>
      <c r="D9" s="453"/>
      <c r="E9" s="454"/>
      <c r="F9" s="37">
        <v>1805586.24</v>
      </c>
      <c r="G9" s="37">
        <v>4879969.55</v>
      </c>
      <c r="H9" s="37">
        <v>1958212.89</v>
      </c>
    </row>
    <row r="10" spans="1:10" ht="15" customHeight="1" x14ac:dyDescent="0.25">
      <c r="A10" s="455" t="s">
        <v>277</v>
      </c>
      <c r="B10" s="456"/>
      <c r="C10" s="456"/>
      <c r="D10" s="456"/>
      <c r="E10" s="457"/>
      <c r="F10" s="36">
        <v>1805586.24</v>
      </c>
      <c r="G10" s="310">
        <v>4879969.55</v>
      </c>
      <c r="H10" s="36">
        <v>1958212.89</v>
      </c>
      <c r="I10" s="64"/>
      <c r="J10" s="35"/>
    </row>
    <row r="11" spans="1:10" x14ac:dyDescent="0.25">
      <c r="A11" s="458" t="s">
        <v>278</v>
      </c>
      <c r="B11" s="457"/>
      <c r="C11" s="457"/>
      <c r="D11" s="457"/>
      <c r="E11" s="457"/>
      <c r="F11" s="36">
        <v>0</v>
      </c>
      <c r="G11" s="36">
        <v>0</v>
      </c>
      <c r="H11" s="36">
        <v>0</v>
      </c>
      <c r="I11" s="64"/>
    </row>
    <row r="12" spans="1:10" x14ac:dyDescent="0.25">
      <c r="A12" s="25" t="s">
        <v>1</v>
      </c>
      <c r="B12" s="204"/>
      <c r="C12" s="204"/>
      <c r="D12" s="204"/>
      <c r="E12" s="204"/>
      <c r="F12" s="37">
        <v>2015173.06</v>
      </c>
      <c r="G12" s="37">
        <v>4612976.3099999996</v>
      </c>
      <c r="H12" s="37">
        <v>1903805.04</v>
      </c>
      <c r="I12" s="64"/>
    </row>
    <row r="13" spans="1:10" ht="15" customHeight="1" x14ac:dyDescent="0.25">
      <c r="A13" s="467" t="s">
        <v>279</v>
      </c>
      <c r="B13" s="456"/>
      <c r="C13" s="456"/>
      <c r="D13" s="456"/>
      <c r="E13" s="456"/>
      <c r="F13" s="36">
        <v>1980579.08</v>
      </c>
      <c r="G13" s="36">
        <v>4511476.3099999996</v>
      </c>
      <c r="H13" s="249">
        <v>1873571.83</v>
      </c>
      <c r="I13" s="64"/>
    </row>
    <row r="14" spans="1:10" x14ac:dyDescent="0.25">
      <c r="A14" s="472" t="s">
        <v>280</v>
      </c>
      <c r="B14" s="457"/>
      <c r="C14" s="457"/>
      <c r="D14" s="457"/>
      <c r="E14" s="457"/>
      <c r="F14" s="38">
        <v>34593.980000000003</v>
      </c>
      <c r="G14" s="38">
        <v>101500</v>
      </c>
      <c r="H14" s="38">
        <v>30233.21</v>
      </c>
      <c r="I14" s="64"/>
    </row>
    <row r="15" spans="1:10" ht="15" customHeight="1" x14ac:dyDescent="0.25">
      <c r="A15" s="471" t="s">
        <v>2</v>
      </c>
      <c r="B15" s="453"/>
      <c r="C15" s="453"/>
      <c r="D15" s="453"/>
      <c r="E15" s="453"/>
      <c r="F15" s="39">
        <f>F9-F12</f>
        <v>-209586.82000000007</v>
      </c>
      <c r="G15" s="39">
        <v>0</v>
      </c>
      <c r="H15" s="39">
        <v>54407.85</v>
      </c>
      <c r="I15" s="64"/>
    </row>
    <row r="16" spans="1:10" ht="18" x14ac:dyDescent="0.25">
      <c r="A16" s="18"/>
      <c r="B16" s="17"/>
      <c r="C16" s="17"/>
      <c r="D16" s="17"/>
      <c r="E16" s="17"/>
      <c r="F16" s="214"/>
      <c r="G16" s="214"/>
      <c r="H16" s="383"/>
    </row>
    <row r="17" spans="1:10" ht="18" customHeight="1" x14ac:dyDescent="0.25">
      <c r="A17" s="451" t="s">
        <v>29</v>
      </c>
      <c r="B17" s="460"/>
      <c r="C17" s="460"/>
      <c r="D17" s="460"/>
      <c r="E17" s="460"/>
      <c r="F17" s="460"/>
      <c r="G17" s="460"/>
      <c r="H17" s="460"/>
    </row>
    <row r="18" spans="1:10" ht="18" x14ac:dyDescent="0.25">
      <c r="A18" s="18"/>
      <c r="B18" s="17"/>
      <c r="C18" s="17"/>
      <c r="D18" s="17"/>
      <c r="E18" s="17"/>
      <c r="F18" s="214"/>
      <c r="G18" s="214"/>
      <c r="H18" s="214"/>
    </row>
    <row r="19" spans="1:10" ht="25.5" x14ac:dyDescent="0.25">
      <c r="A19" s="477"/>
      <c r="B19" s="478"/>
      <c r="C19" s="478"/>
      <c r="D19" s="478"/>
      <c r="E19" s="479"/>
      <c r="F19" s="213" t="s">
        <v>337</v>
      </c>
      <c r="G19" s="213" t="s">
        <v>276</v>
      </c>
      <c r="H19" s="213" t="s">
        <v>65</v>
      </c>
    </row>
    <row r="20" spans="1:10" ht="15.75" customHeight="1" x14ac:dyDescent="0.25">
      <c r="A20" s="455" t="s">
        <v>281</v>
      </c>
      <c r="B20" s="470"/>
      <c r="C20" s="470"/>
      <c r="D20" s="470"/>
      <c r="E20" s="470"/>
      <c r="F20" s="215">
        <v>0</v>
      </c>
      <c r="G20" s="215">
        <v>0</v>
      </c>
      <c r="H20" s="215">
        <v>0</v>
      </c>
    </row>
    <row r="21" spans="1:10" ht="15" customHeight="1" x14ac:dyDescent="0.25">
      <c r="A21" s="455" t="s">
        <v>282</v>
      </c>
      <c r="B21" s="456"/>
      <c r="C21" s="456"/>
      <c r="D21" s="456"/>
      <c r="E21" s="456"/>
      <c r="F21" s="215">
        <v>0</v>
      </c>
      <c r="G21" s="215">
        <v>0</v>
      </c>
      <c r="H21" s="215">
        <v>0</v>
      </c>
    </row>
    <row r="22" spans="1:10" ht="15" customHeight="1" x14ac:dyDescent="0.25">
      <c r="A22" s="471" t="s">
        <v>4</v>
      </c>
      <c r="B22" s="453"/>
      <c r="C22" s="453"/>
      <c r="D22" s="453"/>
      <c r="E22" s="453"/>
      <c r="F22" s="216">
        <v>0</v>
      </c>
      <c r="G22" s="216">
        <v>0</v>
      </c>
      <c r="H22" s="216">
        <v>0</v>
      </c>
    </row>
    <row r="23" spans="1:10" s="64" customFormat="1" ht="15" customHeight="1" x14ac:dyDescent="0.25">
      <c r="A23" s="217"/>
      <c r="B23" s="218"/>
      <c r="C23" s="218"/>
      <c r="D23" s="218"/>
      <c r="E23" s="218"/>
      <c r="F23" s="219"/>
      <c r="G23" s="219"/>
      <c r="H23" s="219"/>
    </row>
    <row r="24" spans="1:10" ht="15" customHeight="1" x14ac:dyDescent="0.25">
      <c r="A24" s="16"/>
      <c r="B24" s="17"/>
      <c r="C24" s="17"/>
      <c r="D24" s="17"/>
      <c r="E24" s="17"/>
      <c r="F24" s="214"/>
      <c r="G24" s="214"/>
      <c r="H24" s="214"/>
    </row>
    <row r="25" spans="1:10" ht="18" customHeight="1" x14ac:dyDescent="0.25">
      <c r="A25" s="451" t="s">
        <v>283</v>
      </c>
      <c r="B25" s="460"/>
      <c r="C25" s="460"/>
      <c r="D25" s="460"/>
      <c r="E25" s="460"/>
      <c r="F25" s="460"/>
      <c r="G25" s="460"/>
      <c r="H25" s="460"/>
    </row>
    <row r="26" spans="1:10" ht="15.75" customHeight="1" x14ac:dyDescent="0.25">
      <c r="A26" s="16"/>
      <c r="B26" s="17"/>
      <c r="C26" s="17"/>
      <c r="D26" s="17"/>
      <c r="E26" s="17"/>
      <c r="F26" s="214"/>
      <c r="G26" s="214"/>
      <c r="H26" s="214"/>
    </row>
    <row r="27" spans="1:10" ht="25.5" x14ac:dyDescent="0.25">
      <c r="A27" s="21"/>
      <c r="B27" s="22"/>
      <c r="C27" s="22"/>
      <c r="D27" s="23"/>
      <c r="E27" s="24"/>
      <c r="F27" s="213" t="s">
        <v>337</v>
      </c>
      <c r="G27" s="213" t="s">
        <v>276</v>
      </c>
      <c r="H27" s="213" t="s">
        <v>65</v>
      </c>
    </row>
    <row r="28" spans="1:10" ht="15" customHeight="1" x14ac:dyDescent="0.25">
      <c r="A28" s="475" t="s">
        <v>30</v>
      </c>
      <c r="B28" s="476"/>
      <c r="C28" s="476"/>
      <c r="D28" s="476"/>
      <c r="E28" s="476"/>
      <c r="F28" s="220">
        <v>-2014.1</v>
      </c>
      <c r="G28" s="40">
        <v>-266993.24</v>
      </c>
      <c r="H28" s="220">
        <v>285249.82</v>
      </c>
    </row>
    <row r="29" spans="1:10" ht="30" customHeight="1" x14ac:dyDescent="0.25">
      <c r="A29" s="473" t="s">
        <v>3</v>
      </c>
      <c r="B29" s="474"/>
      <c r="C29" s="474"/>
      <c r="D29" s="474"/>
      <c r="E29" s="474"/>
      <c r="F29" s="277">
        <v>-2014.1</v>
      </c>
      <c r="G29" s="41">
        <v>-266993.24</v>
      </c>
      <c r="H29" s="277">
        <v>285249.82</v>
      </c>
      <c r="J29" s="35"/>
    </row>
    <row r="30" spans="1:10" ht="26.25" customHeight="1" x14ac:dyDescent="0.25">
      <c r="A30" s="64"/>
      <c r="B30" s="64"/>
      <c r="C30" s="64"/>
      <c r="D30" s="64"/>
      <c r="E30" s="64"/>
      <c r="F30" s="64"/>
      <c r="G30" s="64"/>
      <c r="H30" s="64"/>
    </row>
    <row r="31" spans="1:10" ht="18" customHeight="1" x14ac:dyDescent="0.25">
      <c r="A31" s="467" t="s">
        <v>5</v>
      </c>
      <c r="B31" s="456"/>
      <c r="C31" s="456"/>
      <c r="D31" s="456"/>
      <c r="E31" s="456"/>
      <c r="F31" s="38">
        <v>-211600.92</v>
      </c>
      <c r="G31" s="38">
        <v>0</v>
      </c>
      <c r="H31" s="38">
        <v>-230841.97</v>
      </c>
    </row>
    <row r="32" spans="1:10" ht="18.75" customHeight="1" x14ac:dyDescent="0.25">
      <c r="F32" s="64"/>
      <c r="G32"/>
      <c r="H32"/>
    </row>
    <row r="33" spans="1:8" ht="24" customHeight="1" x14ac:dyDescent="0.25">
      <c r="A33" s="468" t="s">
        <v>284</v>
      </c>
      <c r="B33" s="469"/>
      <c r="C33" s="469"/>
      <c r="D33" s="469"/>
      <c r="E33" s="469"/>
      <c r="F33" s="469"/>
      <c r="G33" s="469"/>
      <c r="H33" s="469"/>
    </row>
    <row r="34" spans="1:8" ht="12" customHeight="1" x14ac:dyDescent="0.25">
      <c r="A34" s="64"/>
      <c r="B34" s="64"/>
      <c r="C34" s="64"/>
      <c r="D34" s="64"/>
      <c r="E34" s="64"/>
      <c r="F34" s="64"/>
      <c r="G34" s="64"/>
      <c r="H34" s="64"/>
    </row>
    <row r="35" spans="1:8" ht="30.75" customHeight="1" x14ac:dyDescent="0.25">
      <c r="A35" s="468" t="s">
        <v>285</v>
      </c>
      <c r="B35" s="469"/>
      <c r="C35" s="469"/>
      <c r="D35" s="469"/>
      <c r="E35" s="469"/>
      <c r="F35" s="469"/>
      <c r="G35" s="469"/>
      <c r="H35" s="469"/>
    </row>
    <row r="36" spans="1:8" ht="29.25" customHeight="1" x14ac:dyDescent="0.25">
      <c r="A36" s="64"/>
      <c r="B36" s="64"/>
      <c r="C36" s="64"/>
      <c r="D36" s="64"/>
      <c r="E36" s="64"/>
      <c r="F36" s="64"/>
      <c r="G36" s="64"/>
      <c r="H36" s="64"/>
    </row>
    <row r="37" spans="1:8" ht="27.75" customHeight="1" x14ac:dyDescent="0.25">
      <c r="A37" s="468" t="s">
        <v>286</v>
      </c>
      <c r="B37" s="469"/>
      <c r="C37" s="469"/>
      <c r="D37" s="469"/>
      <c r="E37" s="469"/>
      <c r="F37" s="469"/>
      <c r="G37" s="469"/>
      <c r="H37" s="469"/>
    </row>
    <row r="38" spans="1:8" ht="19.5" customHeight="1" x14ac:dyDescent="0.25">
      <c r="F38" s="64"/>
      <c r="G38"/>
      <c r="H38"/>
    </row>
    <row r="39" spans="1:8" ht="17.25" customHeight="1" x14ac:dyDescent="0.25">
      <c r="F39" s="64"/>
      <c r="G39"/>
      <c r="H39"/>
    </row>
  </sheetData>
  <mergeCells count="23">
    <mergeCell ref="A31:E31"/>
    <mergeCell ref="A33:H33"/>
    <mergeCell ref="A35:H35"/>
    <mergeCell ref="A37:H37"/>
    <mergeCell ref="A13:E13"/>
    <mergeCell ref="A17:H17"/>
    <mergeCell ref="A20:E20"/>
    <mergeCell ref="A21:E21"/>
    <mergeCell ref="A22:E22"/>
    <mergeCell ref="A14:E14"/>
    <mergeCell ref="A15:E15"/>
    <mergeCell ref="A29:E29"/>
    <mergeCell ref="A25:H25"/>
    <mergeCell ref="A28:E28"/>
    <mergeCell ref="A19:E19"/>
    <mergeCell ref="A1:H1"/>
    <mergeCell ref="A9:E9"/>
    <mergeCell ref="A10:E10"/>
    <mergeCell ref="A11:E11"/>
    <mergeCell ref="A3:H3"/>
    <mergeCell ref="A5:H5"/>
    <mergeCell ref="A8:E8"/>
    <mergeCell ref="A7:E7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topLeftCell="A91" zoomScaleNormal="100" workbookViewId="0">
      <selection activeCell="H83" sqref="H83"/>
    </sheetView>
  </sheetViews>
  <sheetFormatPr defaultRowHeight="15" x14ac:dyDescent="0.25"/>
  <cols>
    <col min="1" max="1" width="10.85546875" customWidth="1"/>
    <col min="3" max="3" width="33.28515625" customWidth="1"/>
    <col min="4" max="4" width="18.85546875" style="64" customWidth="1"/>
    <col min="5" max="5" width="23.5703125" customWidth="1"/>
    <col min="6" max="6" width="18.85546875" customWidth="1"/>
    <col min="7" max="7" width="17.85546875" style="223" customWidth="1"/>
    <col min="8" max="8" width="11.140625" customWidth="1"/>
    <col min="10" max="10" width="11.7109375" bestFit="1" customWidth="1"/>
    <col min="11" max="11" width="12.42578125" bestFit="1" customWidth="1"/>
  </cols>
  <sheetData>
    <row r="1" spans="1:10" ht="15.75" x14ac:dyDescent="0.25">
      <c r="A1" s="483" t="s">
        <v>339</v>
      </c>
      <c r="B1" s="483"/>
      <c r="C1" s="483"/>
      <c r="D1" s="483"/>
      <c r="E1" s="483"/>
      <c r="F1" s="483"/>
      <c r="G1" s="483"/>
    </row>
    <row r="2" spans="1:10" ht="18" x14ac:dyDescent="0.25">
      <c r="A2" s="68"/>
      <c r="B2" s="68"/>
      <c r="C2" s="68"/>
      <c r="D2" s="68"/>
      <c r="E2" s="68"/>
      <c r="F2" s="68"/>
      <c r="G2" s="245"/>
    </row>
    <row r="3" spans="1:10" ht="15.75" x14ac:dyDescent="0.25">
      <c r="A3" s="483" t="s">
        <v>22</v>
      </c>
      <c r="B3" s="483"/>
      <c r="C3" s="483"/>
      <c r="D3" s="483"/>
      <c r="E3" s="483"/>
      <c r="F3" s="483"/>
      <c r="G3" s="483"/>
    </row>
    <row r="4" spans="1:10" ht="18" x14ac:dyDescent="0.25">
      <c r="A4" s="68"/>
      <c r="B4" s="68"/>
      <c r="C4" s="68"/>
      <c r="D4" s="68"/>
      <c r="E4" s="68"/>
      <c r="F4" s="68"/>
      <c r="G4" s="246"/>
    </row>
    <row r="5" spans="1:10" ht="15.75" x14ac:dyDescent="0.25">
      <c r="A5" s="483" t="s">
        <v>84</v>
      </c>
      <c r="B5" s="483"/>
      <c r="C5" s="483"/>
      <c r="D5" s="483"/>
      <c r="E5" s="483"/>
      <c r="F5" s="483"/>
      <c r="G5" s="483"/>
    </row>
    <row r="6" spans="1:10" ht="18" x14ac:dyDescent="0.25">
      <c r="A6" s="68"/>
      <c r="B6" s="68"/>
      <c r="C6" s="68"/>
      <c r="D6" s="68"/>
      <c r="E6" s="68"/>
      <c r="F6" s="68"/>
      <c r="G6" s="246"/>
    </row>
    <row r="7" spans="1:10" ht="15.75" x14ac:dyDescent="0.25">
      <c r="A7" s="483" t="s">
        <v>85</v>
      </c>
      <c r="B7" s="483"/>
      <c r="C7" s="483"/>
      <c r="D7" s="483"/>
      <c r="E7" s="483"/>
      <c r="F7" s="483"/>
      <c r="G7" s="483"/>
    </row>
    <row r="8" spans="1:10" ht="18" x14ac:dyDescent="0.25">
      <c r="A8" s="68"/>
      <c r="B8" s="68"/>
      <c r="C8" s="68"/>
      <c r="D8" s="68"/>
      <c r="E8" s="68"/>
      <c r="F8" s="68"/>
      <c r="G8" s="246"/>
    </row>
    <row r="9" spans="1:10" ht="25.5" x14ac:dyDescent="0.25">
      <c r="A9" s="69" t="s">
        <v>7</v>
      </c>
      <c r="B9" s="70" t="s">
        <v>8</v>
      </c>
      <c r="C9" s="70" t="s">
        <v>6</v>
      </c>
      <c r="D9" s="69" t="s">
        <v>65</v>
      </c>
      <c r="E9" s="69" t="s">
        <v>64</v>
      </c>
      <c r="F9" s="69" t="s">
        <v>65</v>
      </c>
      <c r="G9" s="69" t="s">
        <v>62</v>
      </c>
      <c r="H9" s="69" t="s">
        <v>62</v>
      </c>
    </row>
    <row r="10" spans="1:10" s="257" customFormat="1" x14ac:dyDescent="0.25">
      <c r="A10" s="254"/>
      <c r="B10" s="255"/>
      <c r="C10" s="255">
        <v>1</v>
      </c>
      <c r="D10" s="254">
        <v>4</v>
      </c>
      <c r="E10" s="254">
        <v>3</v>
      </c>
      <c r="F10" s="254">
        <v>4</v>
      </c>
      <c r="G10" s="254" t="s">
        <v>289</v>
      </c>
      <c r="H10" s="254" t="s">
        <v>290</v>
      </c>
    </row>
    <row r="11" spans="1:10" x14ac:dyDescent="0.25">
      <c r="A11" s="87">
        <v>6</v>
      </c>
      <c r="B11" s="87"/>
      <c r="C11" s="88" t="s">
        <v>10</v>
      </c>
      <c r="D11" s="89">
        <v>1805586.24</v>
      </c>
      <c r="E11" s="262">
        <v>4879969.55</v>
      </c>
      <c r="F11" s="89">
        <v>1958212.89</v>
      </c>
      <c r="G11" s="182">
        <f>F11/D11*100</f>
        <v>108.45302465308994</v>
      </c>
      <c r="H11" s="182">
        <f>F11/E11*100</f>
        <v>40.127563705802224</v>
      </c>
    </row>
    <row r="12" spans="1:10" ht="34.5" customHeight="1" x14ac:dyDescent="0.25">
      <c r="A12" s="65"/>
      <c r="B12" s="84">
        <v>63</v>
      </c>
      <c r="C12" s="72" t="s">
        <v>31</v>
      </c>
      <c r="D12" s="95">
        <v>1499370.82</v>
      </c>
      <c r="E12" s="309">
        <v>4091996.85</v>
      </c>
      <c r="F12" s="95">
        <v>1549382.04</v>
      </c>
      <c r="G12" s="36">
        <f t="shared" ref="G12:G37" si="0">F12/D12*100</f>
        <v>103.33548041171031</v>
      </c>
      <c r="H12" s="36">
        <f>F12/E12*100</f>
        <v>37.863715364297015</v>
      </c>
    </row>
    <row r="13" spans="1:10" s="64" customFormat="1" ht="34.5" customHeight="1" x14ac:dyDescent="0.25">
      <c r="A13" s="65"/>
      <c r="B13" s="84">
        <v>632</v>
      </c>
      <c r="C13" s="72" t="s">
        <v>350</v>
      </c>
      <c r="D13" s="95">
        <v>1755.92</v>
      </c>
      <c r="E13" s="309"/>
      <c r="F13" s="95"/>
      <c r="G13" s="36"/>
      <c r="H13" s="36"/>
    </row>
    <row r="14" spans="1:10" s="64" customFormat="1" ht="34.5" customHeight="1" x14ac:dyDescent="0.25">
      <c r="A14" s="65"/>
      <c r="B14" s="84">
        <v>6321</v>
      </c>
      <c r="C14" s="72" t="s">
        <v>351</v>
      </c>
      <c r="D14" s="95">
        <v>1755.92</v>
      </c>
      <c r="E14" s="309"/>
      <c r="F14" s="95"/>
      <c r="G14" s="36"/>
      <c r="H14" s="36"/>
    </row>
    <row r="15" spans="1:10" s="64" customFormat="1" ht="34.5" customHeight="1" x14ac:dyDescent="0.25">
      <c r="A15" s="65"/>
      <c r="B15" s="84">
        <v>634</v>
      </c>
      <c r="C15" s="72" t="s">
        <v>306</v>
      </c>
      <c r="D15" s="95">
        <v>0</v>
      </c>
      <c r="E15" s="95"/>
      <c r="F15" s="95">
        <v>0</v>
      </c>
      <c r="G15" s="36"/>
      <c r="H15" s="36"/>
      <c r="J15" s="35"/>
    </row>
    <row r="16" spans="1:10" s="64" customFormat="1" ht="34.5" customHeight="1" x14ac:dyDescent="0.25">
      <c r="A16" s="65"/>
      <c r="B16" s="86">
        <v>6341</v>
      </c>
      <c r="C16" s="72" t="s">
        <v>307</v>
      </c>
      <c r="D16" s="92">
        <v>0</v>
      </c>
      <c r="E16" s="95"/>
      <c r="F16" s="92">
        <v>0</v>
      </c>
      <c r="G16" s="36"/>
      <c r="H16" s="36"/>
    </row>
    <row r="17" spans="1:8" s="64" customFormat="1" ht="26.25" customHeight="1" x14ac:dyDescent="0.25">
      <c r="A17" s="65"/>
      <c r="B17" s="84">
        <v>636</v>
      </c>
      <c r="C17" s="72" t="s">
        <v>89</v>
      </c>
      <c r="D17" s="92">
        <v>1491853.75</v>
      </c>
      <c r="E17" s="83"/>
      <c r="F17" s="95">
        <v>1544470.96</v>
      </c>
      <c r="G17" s="36">
        <f t="shared" si="0"/>
        <v>103.52696837742977</v>
      </c>
      <c r="H17" s="36"/>
    </row>
    <row r="18" spans="1:8" ht="38.25" x14ac:dyDescent="0.25">
      <c r="A18" s="65"/>
      <c r="B18" s="86">
        <v>6361</v>
      </c>
      <c r="C18" s="72" t="s">
        <v>90</v>
      </c>
      <c r="D18" s="92">
        <v>1491853.75</v>
      </c>
      <c r="E18" s="92"/>
      <c r="F18" s="92">
        <v>1544470.9</v>
      </c>
      <c r="G18" s="36">
        <f t="shared" si="0"/>
        <v>103.52696435558779</v>
      </c>
      <c r="H18" s="36"/>
    </row>
    <row r="19" spans="1:8" ht="38.25" x14ac:dyDescent="0.25">
      <c r="A19" s="65"/>
      <c r="B19" s="86">
        <v>6362</v>
      </c>
      <c r="C19" s="72" t="s">
        <v>91</v>
      </c>
      <c r="D19" s="92">
        <v>0</v>
      </c>
      <c r="E19" s="92"/>
      <c r="F19" s="92">
        <v>0</v>
      </c>
      <c r="G19" s="36"/>
      <c r="H19" s="36"/>
    </row>
    <row r="20" spans="1:8" s="64" customFormat="1" ht="25.5" x14ac:dyDescent="0.25">
      <c r="A20" s="65"/>
      <c r="B20" s="84">
        <v>639</v>
      </c>
      <c r="C20" s="72" t="s">
        <v>92</v>
      </c>
      <c r="D20" s="92">
        <v>5761.15</v>
      </c>
      <c r="E20" s="92"/>
      <c r="F20" s="95">
        <v>4911.08</v>
      </c>
      <c r="G20" s="36">
        <f t="shared" si="0"/>
        <v>85.244786197200213</v>
      </c>
      <c r="H20" s="36"/>
    </row>
    <row r="21" spans="1:8" ht="25.5" x14ac:dyDescent="0.25">
      <c r="A21" s="65"/>
      <c r="B21" s="86">
        <v>6391</v>
      </c>
      <c r="C21" s="72" t="s">
        <v>93</v>
      </c>
      <c r="D21" s="92">
        <v>0</v>
      </c>
      <c r="E21" s="92"/>
      <c r="F21" s="92">
        <v>0</v>
      </c>
      <c r="G21" s="36"/>
      <c r="H21" s="36"/>
    </row>
    <row r="22" spans="1:8" ht="38.25" x14ac:dyDescent="0.25">
      <c r="A22" s="65"/>
      <c r="B22" s="86">
        <v>6393</v>
      </c>
      <c r="C22" s="72" t="s">
        <v>94</v>
      </c>
      <c r="D22" s="92">
        <v>5761.15</v>
      </c>
      <c r="E22" s="92"/>
      <c r="F22" s="92">
        <v>4911.08</v>
      </c>
      <c r="G22" s="36">
        <f t="shared" si="0"/>
        <v>85.244786197200213</v>
      </c>
      <c r="H22" s="36"/>
    </row>
    <row r="23" spans="1:8" x14ac:dyDescent="0.25">
      <c r="A23" s="79"/>
      <c r="B23" s="85">
        <v>64</v>
      </c>
      <c r="C23" s="74" t="s">
        <v>95</v>
      </c>
      <c r="D23" s="95">
        <v>0</v>
      </c>
      <c r="E23" s="95">
        <v>0</v>
      </c>
      <c r="F23" s="95">
        <v>0</v>
      </c>
      <c r="G23" s="36"/>
      <c r="H23" s="36"/>
    </row>
    <row r="24" spans="1:8" s="64" customFormat="1" x14ac:dyDescent="0.25">
      <c r="A24" s="79"/>
      <c r="B24" s="85">
        <v>641</v>
      </c>
      <c r="C24" s="74" t="s">
        <v>51</v>
      </c>
      <c r="D24" s="92">
        <v>0</v>
      </c>
      <c r="E24" s="93"/>
      <c r="F24" s="92">
        <v>0</v>
      </c>
      <c r="G24" s="36"/>
      <c r="H24" s="36"/>
    </row>
    <row r="25" spans="1:8" ht="25.5" x14ac:dyDescent="0.25">
      <c r="A25" s="65"/>
      <c r="B25" s="86">
        <v>6413</v>
      </c>
      <c r="C25" s="72" t="s">
        <v>96</v>
      </c>
      <c r="D25" s="92">
        <v>0</v>
      </c>
      <c r="E25" s="92"/>
      <c r="F25" s="92">
        <v>0</v>
      </c>
      <c r="G25" s="36"/>
      <c r="H25" s="36"/>
    </row>
    <row r="26" spans="1:8" ht="38.25" x14ac:dyDescent="0.25">
      <c r="A26" s="79"/>
      <c r="B26" s="85">
        <v>65</v>
      </c>
      <c r="C26" s="94" t="s">
        <v>98</v>
      </c>
      <c r="D26" s="96">
        <v>33219.599999999999</v>
      </c>
      <c r="E26" s="95">
        <v>77666.7</v>
      </c>
      <c r="F26" s="96">
        <v>41441.53</v>
      </c>
      <c r="G26" s="36">
        <f t="shared" si="0"/>
        <v>124.75023781141255</v>
      </c>
      <c r="H26" s="36">
        <f t="shared" ref="H26" si="1">F26/E26*100</f>
        <v>53.358170232544964</v>
      </c>
    </row>
    <row r="27" spans="1:8" s="64" customFormat="1" x14ac:dyDescent="0.25">
      <c r="A27" s="79"/>
      <c r="B27" s="85">
        <v>652</v>
      </c>
      <c r="C27" s="74" t="s">
        <v>97</v>
      </c>
      <c r="D27" s="97">
        <v>33219.599999999999</v>
      </c>
      <c r="E27" s="93"/>
      <c r="F27" s="97">
        <v>41441.53</v>
      </c>
      <c r="G27" s="36">
        <f t="shared" si="0"/>
        <v>124.75023781141255</v>
      </c>
      <c r="H27" s="36"/>
    </row>
    <row r="28" spans="1:8" x14ac:dyDescent="0.25">
      <c r="A28" s="65"/>
      <c r="B28" s="86">
        <v>6526</v>
      </c>
      <c r="C28" s="72" t="s">
        <v>88</v>
      </c>
      <c r="D28" s="92">
        <v>33219.599999999999</v>
      </c>
      <c r="E28" s="92"/>
      <c r="F28" s="92">
        <v>41441.53</v>
      </c>
      <c r="G28" s="36">
        <f t="shared" si="0"/>
        <v>124.75023781141255</v>
      </c>
      <c r="H28" s="36"/>
    </row>
    <row r="29" spans="1:8" x14ac:dyDescent="0.25">
      <c r="A29" s="79"/>
      <c r="B29" s="85">
        <v>66</v>
      </c>
      <c r="C29" s="74" t="s">
        <v>50</v>
      </c>
      <c r="D29" s="96">
        <v>25006.3</v>
      </c>
      <c r="E29" s="95">
        <v>34300</v>
      </c>
      <c r="F29" s="96">
        <v>17461.41</v>
      </c>
      <c r="G29" s="36">
        <f t="shared" si="0"/>
        <v>69.828043333080075</v>
      </c>
      <c r="H29" s="36">
        <f>F29/E29*100</f>
        <v>50.907900874635573</v>
      </c>
    </row>
    <row r="30" spans="1:8" s="64" customFormat="1" ht="25.5" x14ac:dyDescent="0.25">
      <c r="A30" s="79"/>
      <c r="B30" s="85">
        <v>661</v>
      </c>
      <c r="C30" s="94" t="s">
        <v>99</v>
      </c>
      <c r="D30" s="97">
        <v>6806.84</v>
      </c>
      <c r="E30" s="93"/>
      <c r="F30" s="97">
        <v>6469.61</v>
      </c>
      <c r="G30" s="36">
        <f t="shared" si="0"/>
        <v>95.045718718230475</v>
      </c>
      <c r="H30" s="36"/>
    </row>
    <row r="31" spans="1:8" x14ac:dyDescent="0.25">
      <c r="A31" s="65"/>
      <c r="B31" s="86">
        <v>6615</v>
      </c>
      <c r="C31" s="72" t="s">
        <v>100</v>
      </c>
      <c r="D31" s="97">
        <v>6806.84</v>
      </c>
      <c r="E31" s="92"/>
      <c r="F31" s="97">
        <v>6469.61</v>
      </c>
      <c r="G31" s="36">
        <f t="shared" si="0"/>
        <v>95.045718718230475</v>
      </c>
      <c r="H31" s="36"/>
    </row>
    <row r="32" spans="1:8" s="64" customFormat="1" x14ac:dyDescent="0.25">
      <c r="A32" s="65"/>
      <c r="B32" s="84">
        <v>663</v>
      </c>
      <c r="C32" s="72" t="s">
        <v>55</v>
      </c>
      <c r="D32" s="95">
        <v>18199.46</v>
      </c>
      <c r="E32" s="95"/>
      <c r="F32" s="95">
        <v>10991.8</v>
      </c>
      <c r="G32" s="36">
        <f t="shared" si="0"/>
        <v>60.396297472562374</v>
      </c>
      <c r="H32" s="36"/>
    </row>
    <row r="33" spans="1:8" s="64" customFormat="1" x14ac:dyDescent="0.25">
      <c r="A33" s="65"/>
      <c r="B33" s="86">
        <v>6631</v>
      </c>
      <c r="C33" s="72" t="s">
        <v>101</v>
      </c>
      <c r="D33" s="92">
        <v>12774.46</v>
      </c>
      <c r="E33" s="92"/>
      <c r="F33" s="92">
        <v>880</v>
      </c>
      <c r="G33" s="36">
        <f t="shared" si="0"/>
        <v>6.8887451994056894</v>
      </c>
      <c r="H33" s="36"/>
    </row>
    <row r="34" spans="1:8" x14ac:dyDescent="0.25">
      <c r="A34" s="65"/>
      <c r="B34" s="86">
        <v>6631</v>
      </c>
      <c r="C34" s="72" t="s">
        <v>106</v>
      </c>
      <c r="D34" s="92">
        <v>5425</v>
      </c>
      <c r="E34" s="92"/>
      <c r="F34" s="92">
        <v>10111.799999999999</v>
      </c>
      <c r="G34" s="36">
        <f t="shared" si="0"/>
        <v>186.3926267281106</v>
      </c>
      <c r="H34" s="36"/>
    </row>
    <row r="35" spans="1:8" ht="27.75" customHeight="1" x14ac:dyDescent="0.25">
      <c r="A35" s="79"/>
      <c r="B35" s="85">
        <v>67</v>
      </c>
      <c r="C35" s="72" t="s">
        <v>32</v>
      </c>
      <c r="D35" s="95">
        <v>247989.52</v>
      </c>
      <c r="E35" s="95">
        <v>676006</v>
      </c>
      <c r="F35" s="95">
        <v>349427.91</v>
      </c>
      <c r="G35" s="36">
        <f t="shared" si="0"/>
        <v>140.90430514966923</v>
      </c>
      <c r="H35" s="36">
        <f>F35/E35*100</f>
        <v>51.690060443250495</v>
      </c>
    </row>
    <row r="36" spans="1:8" s="64" customFormat="1" ht="36.75" customHeight="1" x14ac:dyDescent="0.25">
      <c r="A36" s="79"/>
      <c r="B36" s="85">
        <v>671</v>
      </c>
      <c r="C36" s="72" t="s">
        <v>102</v>
      </c>
      <c r="D36" s="92">
        <v>247989.52</v>
      </c>
      <c r="E36" s="93"/>
      <c r="F36" s="92">
        <v>349427.91</v>
      </c>
      <c r="G36" s="36">
        <f t="shared" si="0"/>
        <v>140.90430514966923</v>
      </c>
      <c r="H36" s="36"/>
    </row>
    <row r="37" spans="1:8" ht="25.5" x14ac:dyDescent="0.25">
      <c r="A37" s="65"/>
      <c r="B37" s="86">
        <v>6711</v>
      </c>
      <c r="C37" s="72" t="s">
        <v>103</v>
      </c>
      <c r="D37" s="92">
        <v>225537.94</v>
      </c>
      <c r="E37" s="92"/>
      <c r="F37" s="92">
        <v>336677.91</v>
      </c>
      <c r="G37" s="36">
        <f t="shared" si="0"/>
        <v>149.27772684276533</v>
      </c>
      <c r="H37" s="36"/>
    </row>
    <row r="38" spans="1:8" ht="38.25" x14ac:dyDescent="0.25">
      <c r="A38" s="65"/>
      <c r="B38" s="86">
        <v>6712</v>
      </c>
      <c r="C38" s="72" t="s">
        <v>104</v>
      </c>
      <c r="D38" s="92">
        <v>22451.58</v>
      </c>
      <c r="E38" s="92"/>
      <c r="F38" s="92">
        <f>F36-F37</f>
        <v>12750</v>
      </c>
      <c r="G38" s="36"/>
      <c r="H38" s="36"/>
    </row>
    <row r="39" spans="1:8" s="64" customFormat="1" ht="27.75" customHeight="1" x14ac:dyDescent="0.25">
      <c r="A39" s="79"/>
      <c r="B39" s="85">
        <v>68</v>
      </c>
      <c r="C39" s="72" t="s">
        <v>88</v>
      </c>
      <c r="D39" s="95">
        <v>0</v>
      </c>
      <c r="E39" s="95">
        <v>0</v>
      </c>
      <c r="F39" s="95">
        <v>0</v>
      </c>
      <c r="G39" s="36"/>
      <c r="H39" s="36">
        <v>0</v>
      </c>
    </row>
    <row r="40" spans="1:8" s="64" customFormat="1" ht="18" customHeight="1" x14ac:dyDescent="0.25">
      <c r="A40" s="79"/>
      <c r="B40" s="85">
        <v>683</v>
      </c>
      <c r="C40" s="72" t="s">
        <v>105</v>
      </c>
      <c r="D40" s="92">
        <v>0</v>
      </c>
      <c r="E40" s="93"/>
      <c r="F40" s="92">
        <v>0</v>
      </c>
      <c r="G40" s="36"/>
      <c r="H40" s="36"/>
    </row>
    <row r="41" spans="1:8" s="64" customFormat="1" x14ac:dyDescent="0.25">
      <c r="A41" s="65"/>
      <c r="B41" s="86">
        <v>6831</v>
      </c>
      <c r="C41" s="72" t="s">
        <v>105</v>
      </c>
      <c r="D41" s="92">
        <v>0</v>
      </c>
      <c r="E41" s="92"/>
      <c r="F41" s="92">
        <v>0</v>
      </c>
      <c r="G41" s="36"/>
      <c r="H41" s="36"/>
    </row>
    <row r="42" spans="1:8" x14ac:dyDescent="0.25">
      <c r="A42" s="98"/>
      <c r="B42" s="98"/>
      <c r="C42" s="99"/>
      <c r="D42" s="100"/>
      <c r="E42" s="100"/>
      <c r="F42" s="100"/>
      <c r="G42" s="247"/>
    </row>
    <row r="43" spans="1:8" x14ac:dyDescent="0.25">
      <c r="A43" s="101"/>
      <c r="B43" s="101"/>
      <c r="C43" s="102"/>
      <c r="D43" s="103"/>
      <c r="E43" s="103"/>
      <c r="F43" s="103"/>
      <c r="G43" s="248"/>
    </row>
    <row r="44" spans="1:8" ht="15.75" x14ac:dyDescent="0.25">
      <c r="A44" s="484" t="s">
        <v>83</v>
      </c>
      <c r="B44" s="484"/>
      <c r="C44" s="484"/>
      <c r="D44" s="484"/>
      <c r="E44" s="484"/>
      <c r="F44" s="484"/>
      <c r="G44" s="484"/>
    </row>
    <row r="45" spans="1:8" ht="18" x14ac:dyDescent="0.25">
      <c r="A45" s="68"/>
      <c r="B45" s="68"/>
      <c r="C45" s="68"/>
      <c r="D45" s="68"/>
      <c r="E45" s="68"/>
      <c r="F45" s="68"/>
      <c r="G45" s="246"/>
    </row>
    <row r="46" spans="1:8" ht="25.5" x14ac:dyDescent="0.25">
      <c r="A46" s="69" t="s">
        <v>7</v>
      </c>
      <c r="B46" s="70" t="s">
        <v>8</v>
      </c>
      <c r="C46" s="70" t="s">
        <v>12</v>
      </c>
      <c r="D46" s="69" t="s">
        <v>65</v>
      </c>
      <c r="E46" s="69" t="s">
        <v>64</v>
      </c>
      <c r="F46" s="69" t="s">
        <v>65</v>
      </c>
      <c r="G46" s="69" t="s">
        <v>62</v>
      </c>
      <c r="H46" s="69" t="s">
        <v>62</v>
      </c>
    </row>
    <row r="47" spans="1:8" s="257" customFormat="1" x14ac:dyDescent="0.25">
      <c r="A47" s="254"/>
      <c r="B47" s="255"/>
      <c r="C47" s="255">
        <v>1</v>
      </c>
      <c r="D47" s="254">
        <v>4</v>
      </c>
      <c r="E47" s="254">
        <v>3</v>
      </c>
      <c r="F47" s="254">
        <v>4</v>
      </c>
      <c r="G47" s="254" t="s">
        <v>289</v>
      </c>
      <c r="H47" s="254" t="s">
        <v>290</v>
      </c>
    </row>
    <row r="48" spans="1:8" x14ac:dyDescent="0.25">
      <c r="A48" s="78">
        <v>3</v>
      </c>
      <c r="B48" s="78"/>
      <c r="C48" s="71" t="s">
        <v>13</v>
      </c>
      <c r="D48" s="81">
        <v>1980579.08</v>
      </c>
      <c r="E48" s="81">
        <v>4511476.3099999996</v>
      </c>
      <c r="F48" s="81">
        <v>1873571.83</v>
      </c>
      <c r="G48" s="181">
        <f>F48/D48*100</f>
        <v>94.597173570065181</v>
      </c>
      <c r="H48" s="181">
        <f>F48/E48*100</f>
        <v>41.52901846890115</v>
      </c>
    </row>
    <row r="49" spans="1:11" x14ac:dyDescent="0.25">
      <c r="A49" s="65"/>
      <c r="B49" s="84">
        <v>31</v>
      </c>
      <c r="C49" s="104" t="s">
        <v>14</v>
      </c>
      <c r="D49" s="95">
        <v>1766135.29</v>
      </c>
      <c r="E49" s="95">
        <v>3794536.91</v>
      </c>
      <c r="F49" s="95">
        <v>1626524.55</v>
      </c>
      <c r="G49" s="180">
        <f>F49/D49*100</f>
        <v>92.095127661482834</v>
      </c>
      <c r="H49" s="259">
        <f>F49/E49*100</f>
        <v>42.864902584384133</v>
      </c>
    </row>
    <row r="50" spans="1:11" s="64" customFormat="1" x14ac:dyDescent="0.25">
      <c r="A50" s="65"/>
      <c r="B50" s="84">
        <v>311</v>
      </c>
      <c r="C50" s="72" t="s">
        <v>108</v>
      </c>
      <c r="D50" s="92">
        <v>1466273.34</v>
      </c>
      <c r="E50" s="92"/>
      <c r="F50" s="92">
        <v>1380997.76</v>
      </c>
      <c r="G50" s="77">
        <f t="shared" ref="G50:G116" si="2">F50/D50*100</f>
        <v>94.184196242700551</v>
      </c>
      <c r="H50" s="259"/>
      <c r="J50" s="35"/>
      <c r="K50" s="35"/>
    </row>
    <row r="51" spans="1:11" x14ac:dyDescent="0.25">
      <c r="A51" s="65"/>
      <c r="B51" s="86">
        <v>3111</v>
      </c>
      <c r="C51" s="72" t="s">
        <v>107</v>
      </c>
      <c r="D51" s="92">
        <v>1437454.92</v>
      </c>
      <c r="E51" s="92"/>
      <c r="F51" s="92">
        <v>1360281.01</v>
      </c>
      <c r="G51" s="77">
        <f>F51/D51*100</f>
        <v>94.631211808715364</v>
      </c>
      <c r="H51" s="259"/>
      <c r="J51" s="35"/>
    </row>
    <row r="52" spans="1:11" s="64" customFormat="1" x14ac:dyDescent="0.25">
      <c r="A52" s="65"/>
      <c r="B52" s="86">
        <v>3113</v>
      </c>
      <c r="C52" s="72" t="s">
        <v>369</v>
      </c>
      <c r="D52" s="92">
        <v>15170.84</v>
      </c>
      <c r="E52" s="92"/>
      <c r="F52" s="92">
        <v>7906.64</v>
      </c>
      <c r="G52" s="77">
        <f t="shared" ref="G52:G53" si="3">F52/D52*100</f>
        <v>52.117351445272639</v>
      </c>
      <c r="H52" s="259"/>
      <c r="J52" s="35"/>
    </row>
    <row r="53" spans="1:11" s="64" customFormat="1" x14ac:dyDescent="0.25">
      <c r="A53" s="65"/>
      <c r="B53" s="86">
        <v>3114</v>
      </c>
      <c r="C53" s="72" t="s">
        <v>370</v>
      </c>
      <c r="D53" s="92">
        <v>13647.58</v>
      </c>
      <c r="E53" s="92"/>
      <c r="F53" s="92">
        <v>12810.11</v>
      </c>
      <c r="G53" s="77">
        <f t="shared" si="3"/>
        <v>93.863600726282613</v>
      </c>
      <c r="H53" s="259"/>
      <c r="J53" s="35"/>
    </row>
    <row r="54" spans="1:11" s="64" customFormat="1" x14ac:dyDescent="0.25">
      <c r="A54" s="65"/>
      <c r="B54" s="65">
        <v>312</v>
      </c>
      <c r="C54" s="72" t="s">
        <v>109</v>
      </c>
      <c r="D54" s="92">
        <v>57902.27</v>
      </c>
      <c r="E54" s="92"/>
      <c r="F54" s="92">
        <v>51474.23</v>
      </c>
      <c r="G54" s="77">
        <f t="shared" si="2"/>
        <v>88.898466329558417</v>
      </c>
      <c r="H54" s="259"/>
      <c r="J54" s="298"/>
      <c r="K54" s="35"/>
    </row>
    <row r="55" spans="1:11" x14ac:dyDescent="0.25">
      <c r="A55" s="65"/>
      <c r="B55" s="86">
        <v>3121</v>
      </c>
      <c r="C55" s="72" t="s">
        <v>109</v>
      </c>
      <c r="D55" s="92">
        <v>57902.27</v>
      </c>
      <c r="E55" s="92"/>
      <c r="F55" s="92">
        <v>51474.23</v>
      </c>
      <c r="G55" s="77">
        <f t="shared" si="2"/>
        <v>88.898466329558417</v>
      </c>
      <c r="H55" s="259"/>
      <c r="J55" s="35"/>
    </row>
    <row r="56" spans="1:11" s="64" customFormat="1" x14ac:dyDescent="0.25">
      <c r="A56" s="65"/>
      <c r="B56" s="84">
        <v>313</v>
      </c>
      <c r="C56" s="72" t="s">
        <v>110</v>
      </c>
      <c r="D56" s="92">
        <v>241959.67999999999</v>
      </c>
      <c r="E56" s="92"/>
      <c r="F56" s="92">
        <v>194052.56</v>
      </c>
      <c r="G56" s="77">
        <f t="shared" si="2"/>
        <v>80.200370574138631</v>
      </c>
      <c r="H56" s="259"/>
    </row>
    <row r="57" spans="1:11" ht="25.5" x14ac:dyDescent="0.25">
      <c r="A57" s="65"/>
      <c r="B57" s="86">
        <v>3132</v>
      </c>
      <c r="C57" s="72" t="s">
        <v>111</v>
      </c>
      <c r="D57" s="92">
        <v>241959.67999999999</v>
      </c>
      <c r="E57" s="92"/>
      <c r="F57" s="92">
        <v>194052.56</v>
      </c>
      <c r="G57" s="180">
        <f t="shared" si="2"/>
        <v>80.200370574138631</v>
      </c>
      <c r="H57" s="259"/>
    </row>
    <row r="58" spans="1:11" x14ac:dyDescent="0.25">
      <c r="A58" s="79"/>
      <c r="B58" s="85">
        <v>32</v>
      </c>
      <c r="C58" s="105" t="s">
        <v>24</v>
      </c>
      <c r="D58" s="95">
        <v>214441.74</v>
      </c>
      <c r="E58" s="95">
        <v>594379.4</v>
      </c>
      <c r="F58" s="95">
        <v>246628.13</v>
      </c>
      <c r="G58" s="180">
        <f t="shared" si="2"/>
        <v>115.00938669869029</v>
      </c>
      <c r="H58" s="259">
        <f>F58/E58*100</f>
        <v>41.493384528467843</v>
      </c>
      <c r="J58" s="35"/>
    </row>
    <row r="59" spans="1:11" s="64" customFormat="1" x14ac:dyDescent="0.25">
      <c r="A59" s="79"/>
      <c r="B59" s="85">
        <v>321</v>
      </c>
      <c r="C59" s="73" t="s">
        <v>112</v>
      </c>
      <c r="D59" s="95">
        <v>31393.200000000001</v>
      </c>
      <c r="E59" s="92"/>
      <c r="F59" s="95">
        <v>32805.370000000003</v>
      </c>
      <c r="G59" s="77">
        <f t="shared" si="2"/>
        <v>104.49833084871885</v>
      </c>
      <c r="H59" s="259"/>
      <c r="K59" s="35"/>
    </row>
    <row r="60" spans="1:11" x14ac:dyDescent="0.25">
      <c r="A60" s="65"/>
      <c r="B60" s="86">
        <v>3211</v>
      </c>
      <c r="C60" s="72" t="s">
        <v>113</v>
      </c>
      <c r="D60" s="92">
        <v>4814.6499999999996</v>
      </c>
      <c r="E60" s="92"/>
      <c r="F60" s="92">
        <v>7096.14</v>
      </c>
      <c r="G60" s="77">
        <f t="shared" si="2"/>
        <v>147.3864143811077</v>
      </c>
      <c r="H60" s="259"/>
    </row>
    <row r="61" spans="1:11" ht="25.5" x14ac:dyDescent="0.25">
      <c r="A61" s="65"/>
      <c r="B61" s="86">
        <v>3212</v>
      </c>
      <c r="C61" s="72" t="s">
        <v>114</v>
      </c>
      <c r="D61" s="92">
        <v>25578.55</v>
      </c>
      <c r="E61" s="92"/>
      <c r="F61" s="92">
        <v>23541.53</v>
      </c>
      <c r="G61" s="77">
        <f t="shared" si="2"/>
        <v>92.036217846594113</v>
      </c>
      <c r="H61" s="259"/>
      <c r="K61" s="35"/>
    </row>
    <row r="62" spans="1:11" x14ac:dyDescent="0.25">
      <c r="A62" s="65"/>
      <c r="B62" s="86">
        <v>3213</v>
      </c>
      <c r="C62" s="72" t="s">
        <v>115</v>
      </c>
      <c r="D62" s="92">
        <v>960</v>
      </c>
      <c r="E62" s="92"/>
      <c r="F62" s="92">
        <v>2107.6999999999998</v>
      </c>
      <c r="G62" s="77">
        <f t="shared" si="2"/>
        <v>219.55208333333331</v>
      </c>
      <c r="H62" s="259"/>
      <c r="J62" s="35"/>
    </row>
    <row r="63" spans="1:11" s="64" customFormat="1" x14ac:dyDescent="0.25">
      <c r="A63" s="65"/>
      <c r="B63" s="86">
        <v>3214</v>
      </c>
      <c r="C63" s="72" t="s">
        <v>140</v>
      </c>
      <c r="D63" s="92">
        <v>40</v>
      </c>
      <c r="E63" s="92"/>
      <c r="F63" s="92">
        <v>60</v>
      </c>
      <c r="G63" s="77">
        <f t="shared" si="2"/>
        <v>150</v>
      </c>
      <c r="H63" s="259"/>
    </row>
    <row r="64" spans="1:11" s="64" customFormat="1" x14ac:dyDescent="0.25">
      <c r="A64" s="65"/>
      <c r="B64" s="84">
        <v>322</v>
      </c>
      <c r="C64" s="72" t="s">
        <v>116</v>
      </c>
      <c r="D64" s="95">
        <v>141526.54</v>
      </c>
      <c r="E64" s="92"/>
      <c r="F64" s="95">
        <v>149095.13</v>
      </c>
      <c r="G64" s="77">
        <f t="shared" si="2"/>
        <v>105.34782380746395</v>
      </c>
      <c r="H64" s="259"/>
    </row>
    <row r="65" spans="1:11" ht="25.5" x14ac:dyDescent="0.25">
      <c r="A65" s="65"/>
      <c r="B65" s="86">
        <v>3221</v>
      </c>
      <c r="C65" s="72" t="s">
        <v>117</v>
      </c>
      <c r="D65" s="92">
        <v>11949.08</v>
      </c>
      <c r="E65" s="92"/>
      <c r="F65" s="92">
        <v>20794.66</v>
      </c>
      <c r="G65" s="77">
        <f t="shared" si="2"/>
        <v>174.0272891302092</v>
      </c>
      <c r="H65" s="259"/>
    </row>
    <row r="66" spans="1:11" x14ac:dyDescent="0.25">
      <c r="A66" s="65"/>
      <c r="B66" s="86">
        <v>3222</v>
      </c>
      <c r="C66" s="72" t="s">
        <v>118</v>
      </c>
      <c r="D66" s="92">
        <v>108838.82</v>
      </c>
      <c r="E66" s="92"/>
      <c r="F66" s="92">
        <v>109539.1</v>
      </c>
      <c r="G66" s="77">
        <f t="shared" si="2"/>
        <v>100.64341013619958</v>
      </c>
      <c r="H66" s="259"/>
    </row>
    <row r="67" spans="1:11" x14ac:dyDescent="0.25">
      <c r="A67" s="65"/>
      <c r="B67" s="86">
        <v>3223</v>
      </c>
      <c r="C67" s="72" t="s">
        <v>119</v>
      </c>
      <c r="D67" s="92">
        <v>17194.05</v>
      </c>
      <c r="E67" s="92"/>
      <c r="F67" s="92">
        <v>15247.61</v>
      </c>
      <c r="G67" s="77">
        <f t="shared" si="2"/>
        <v>88.679572293904002</v>
      </c>
      <c r="H67" s="259"/>
    </row>
    <row r="68" spans="1:11" ht="25.5" x14ac:dyDescent="0.25">
      <c r="A68" s="65"/>
      <c r="B68" s="86">
        <v>3224</v>
      </c>
      <c r="C68" s="72" t="s">
        <v>120</v>
      </c>
      <c r="D68" s="92">
        <v>649.01</v>
      </c>
      <c r="E68" s="92"/>
      <c r="F68" s="92">
        <v>661.27</v>
      </c>
      <c r="G68" s="77">
        <f t="shared" si="2"/>
        <v>101.88903098565507</v>
      </c>
      <c r="H68" s="259"/>
      <c r="K68" s="35"/>
    </row>
    <row r="69" spans="1:11" x14ac:dyDescent="0.25">
      <c r="A69" s="65"/>
      <c r="B69" s="86">
        <v>3225</v>
      </c>
      <c r="C69" s="72" t="s">
        <v>121</v>
      </c>
      <c r="D69" s="92">
        <v>1678.46</v>
      </c>
      <c r="E69" s="92"/>
      <c r="F69" s="92">
        <v>1009.85</v>
      </c>
      <c r="G69" s="77">
        <f t="shared" si="2"/>
        <v>60.165270545619201</v>
      </c>
      <c r="H69" s="259"/>
    </row>
    <row r="70" spans="1:11" ht="25.5" x14ac:dyDescent="0.25">
      <c r="A70" s="65"/>
      <c r="B70" s="86">
        <v>3227</v>
      </c>
      <c r="C70" s="72" t="s">
        <v>122</v>
      </c>
      <c r="D70" s="92">
        <v>1217.1199999999999</v>
      </c>
      <c r="E70" s="92"/>
      <c r="F70" s="92">
        <v>1842.64</v>
      </c>
      <c r="G70" s="77">
        <f t="shared" si="2"/>
        <v>151.3934533981859</v>
      </c>
      <c r="H70" s="259"/>
      <c r="K70" s="189"/>
    </row>
    <row r="71" spans="1:11" s="64" customFormat="1" x14ac:dyDescent="0.25">
      <c r="A71" s="65"/>
      <c r="B71" s="84">
        <v>323</v>
      </c>
      <c r="C71" s="72" t="s">
        <v>123</v>
      </c>
      <c r="D71" s="95">
        <v>32919.800000000003</v>
      </c>
      <c r="E71" s="92"/>
      <c r="F71" s="95">
        <v>60545.08</v>
      </c>
      <c r="G71" s="77">
        <f t="shared" si="2"/>
        <v>183.91691322547524</v>
      </c>
      <c r="H71" s="259"/>
    </row>
    <row r="72" spans="1:11" x14ac:dyDescent="0.25">
      <c r="A72" s="65"/>
      <c r="B72" s="86">
        <v>3231</v>
      </c>
      <c r="C72" s="72" t="s">
        <v>124</v>
      </c>
      <c r="D72" s="92">
        <v>5691.29</v>
      </c>
      <c r="E72" s="92"/>
      <c r="F72" s="92">
        <v>3314.92</v>
      </c>
      <c r="G72" s="77">
        <f t="shared" si="2"/>
        <v>58.245494430963809</v>
      </c>
      <c r="H72" s="259"/>
    </row>
    <row r="73" spans="1:11" ht="25.5" x14ac:dyDescent="0.25">
      <c r="A73" s="65"/>
      <c r="B73" s="86">
        <v>3232</v>
      </c>
      <c r="C73" s="72" t="s">
        <v>125</v>
      </c>
      <c r="D73" s="92">
        <v>3154.65</v>
      </c>
      <c r="E73" s="92"/>
      <c r="F73" s="92">
        <v>41016.06</v>
      </c>
      <c r="G73" s="77">
        <f t="shared" si="2"/>
        <v>1300.1778327231229</v>
      </c>
      <c r="H73" s="259"/>
    </row>
    <row r="74" spans="1:11" s="64" customFormat="1" x14ac:dyDescent="0.25">
      <c r="A74" s="65"/>
      <c r="B74" s="86">
        <v>3233</v>
      </c>
      <c r="C74" s="72" t="s">
        <v>126</v>
      </c>
      <c r="D74" s="92">
        <v>0</v>
      </c>
      <c r="E74" s="92"/>
      <c r="F74" s="92">
        <v>248.85</v>
      </c>
      <c r="G74" s="77"/>
      <c r="H74" s="259"/>
    </row>
    <row r="75" spans="1:11" x14ac:dyDescent="0.25">
      <c r="A75" s="65"/>
      <c r="B75" s="86">
        <v>3234</v>
      </c>
      <c r="C75" s="72" t="s">
        <v>127</v>
      </c>
      <c r="D75" s="92">
        <v>6089.74</v>
      </c>
      <c r="E75" s="92"/>
      <c r="F75" s="92">
        <v>5966.7</v>
      </c>
      <c r="G75" s="77">
        <f t="shared" si="2"/>
        <v>97.979552493209894</v>
      </c>
      <c r="H75" s="259"/>
    </row>
    <row r="76" spans="1:11" x14ac:dyDescent="0.25">
      <c r="A76" s="65"/>
      <c r="B76" s="86">
        <v>3235</v>
      </c>
      <c r="C76" s="72" t="s">
        <v>128</v>
      </c>
      <c r="D76" s="92">
        <v>875</v>
      </c>
      <c r="E76" s="92"/>
      <c r="F76" s="92">
        <v>0</v>
      </c>
      <c r="G76" s="77">
        <f t="shared" si="2"/>
        <v>0</v>
      </c>
      <c r="H76" s="259"/>
    </row>
    <row r="77" spans="1:11" s="64" customFormat="1" x14ac:dyDescent="0.25">
      <c r="A77" s="65"/>
      <c r="B77" s="86">
        <v>3236</v>
      </c>
      <c r="C77" s="72" t="s">
        <v>129</v>
      </c>
      <c r="D77" s="92">
        <v>367.5</v>
      </c>
      <c r="E77" s="92"/>
      <c r="F77" s="92">
        <v>362.91</v>
      </c>
      <c r="G77" s="77">
        <f t="shared" si="2"/>
        <v>98.751020408163271</v>
      </c>
      <c r="H77" s="259"/>
    </row>
    <row r="78" spans="1:11" x14ac:dyDescent="0.25">
      <c r="A78" s="65"/>
      <c r="B78" s="86">
        <v>3237</v>
      </c>
      <c r="C78" s="72" t="s">
        <v>130</v>
      </c>
      <c r="D78" s="92">
        <v>3629.6</v>
      </c>
      <c r="E78" s="92"/>
      <c r="F78" s="92">
        <v>5101.55</v>
      </c>
      <c r="G78" s="77">
        <f t="shared" si="2"/>
        <v>140.55405554331057</v>
      </c>
      <c r="H78" s="259"/>
    </row>
    <row r="79" spans="1:11" x14ac:dyDescent="0.25">
      <c r="A79" s="65"/>
      <c r="B79" s="86">
        <v>3238</v>
      </c>
      <c r="C79" s="72" t="s">
        <v>131</v>
      </c>
      <c r="D79" s="92">
        <v>2333.9699999999998</v>
      </c>
      <c r="E79" s="92"/>
      <c r="F79" s="92">
        <v>1770.84</v>
      </c>
      <c r="G79" s="77">
        <f t="shared" si="2"/>
        <v>75.872440519801032</v>
      </c>
      <c r="H79" s="259"/>
    </row>
    <row r="80" spans="1:11" x14ac:dyDescent="0.25">
      <c r="A80" s="79"/>
      <c r="B80" s="66">
        <v>3239</v>
      </c>
      <c r="C80" s="74" t="s">
        <v>132</v>
      </c>
      <c r="D80" s="92">
        <v>10778.05</v>
      </c>
      <c r="E80" s="92"/>
      <c r="F80" s="92">
        <v>2763.25</v>
      </c>
      <c r="G80" s="77">
        <f t="shared" si="2"/>
        <v>25.637754510324225</v>
      </c>
      <c r="H80" s="259"/>
    </row>
    <row r="81" spans="1:8" s="64" customFormat="1" ht="25.5" x14ac:dyDescent="0.25">
      <c r="A81" s="65"/>
      <c r="B81" s="84">
        <v>324</v>
      </c>
      <c r="C81" s="72" t="s">
        <v>371</v>
      </c>
      <c r="D81" s="92">
        <v>81.239999999999995</v>
      </c>
      <c r="E81" s="92"/>
      <c r="F81" s="92">
        <v>800.34</v>
      </c>
      <c r="G81" s="77">
        <f t="shared" si="2"/>
        <v>985.15509601181691</v>
      </c>
      <c r="H81" s="259"/>
    </row>
    <row r="82" spans="1:8" s="64" customFormat="1" ht="25.5" x14ac:dyDescent="0.25">
      <c r="A82" s="65"/>
      <c r="B82" s="86">
        <v>3241</v>
      </c>
      <c r="C82" s="72" t="s">
        <v>371</v>
      </c>
      <c r="D82" s="92">
        <v>81.239999999999995</v>
      </c>
      <c r="E82" s="92"/>
      <c r="F82" s="92">
        <v>800.34</v>
      </c>
      <c r="G82" s="77">
        <f t="shared" si="2"/>
        <v>985.15509601181691</v>
      </c>
      <c r="H82" s="259"/>
    </row>
    <row r="83" spans="1:8" s="64" customFormat="1" x14ac:dyDescent="0.25">
      <c r="A83" s="79"/>
      <c r="B83" s="85">
        <v>329</v>
      </c>
      <c r="C83" s="74" t="s">
        <v>133</v>
      </c>
      <c r="D83" s="92">
        <v>8520.9599999999991</v>
      </c>
      <c r="E83" s="92"/>
      <c r="F83" s="95">
        <v>3382.21</v>
      </c>
      <c r="G83" s="77">
        <f t="shared" si="2"/>
        <v>39.692828038155334</v>
      </c>
      <c r="H83" s="259"/>
    </row>
    <row r="84" spans="1:8" s="64" customFormat="1" ht="25.5" x14ac:dyDescent="0.25">
      <c r="A84" s="79"/>
      <c r="B84" s="66">
        <v>3291</v>
      </c>
      <c r="C84" s="94" t="s">
        <v>288</v>
      </c>
      <c r="D84" s="92">
        <v>1064.6300000000001</v>
      </c>
      <c r="E84" s="92"/>
      <c r="F84" s="92">
        <v>57.35</v>
      </c>
      <c r="G84" s="77">
        <v>0</v>
      </c>
      <c r="H84" s="259"/>
    </row>
    <row r="85" spans="1:8" x14ac:dyDescent="0.25">
      <c r="A85" s="65"/>
      <c r="B85" s="86">
        <v>3292</v>
      </c>
      <c r="C85" s="72" t="s">
        <v>141</v>
      </c>
      <c r="D85" s="92">
        <v>694.12</v>
      </c>
      <c r="E85" s="92"/>
      <c r="F85" s="92">
        <v>705.08</v>
      </c>
      <c r="G85" s="77">
        <v>0</v>
      </c>
      <c r="H85" s="259"/>
    </row>
    <row r="86" spans="1:8" x14ac:dyDescent="0.25">
      <c r="A86" s="65"/>
      <c r="B86" s="86">
        <v>3293</v>
      </c>
      <c r="C86" s="72" t="s">
        <v>142</v>
      </c>
      <c r="D86" s="92">
        <v>0</v>
      </c>
      <c r="E86" s="92"/>
      <c r="F86" s="92">
        <v>0</v>
      </c>
      <c r="G86" s="77"/>
      <c r="H86" s="259"/>
    </row>
    <row r="87" spans="1:8" x14ac:dyDescent="0.25">
      <c r="A87" s="65"/>
      <c r="B87" s="86">
        <v>3294</v>
      </c>
      <c r="C87" s="72" t="s">
        <v>143</v>
      </c>
      <c r="D87" s="92">
        <v>150</v>
      </c>
      <c r="E87" s="92"/>
      <c r="F87" s="92">
        <v>165</v>
      </c>
      <c r="G87" s="77">
        <f t="shared" si="2"/>
        <v>110.00000000000001</v>
      </c>
      <c r="H87" s="259"/>
    </row>
    <row r="88" spans="1:8" x14ac:dyDescent="0.25">
      <c r="A88" s="65"/>
      <c r="B88" s="86">
        <v>3295</v>
      </c>
      <c r="C88" s="72" t="s">
        <v>144</v>
      </c>
      <c r="D88" s="92">
        <v>744.29</v>
      </c>
      <c r="E88" s="92"/>
      <c r="F88" s="92">
        <v>1.33</v>
      </c>
      <c r="G88" s="77">
        <f t="shared" si="2"/>
        <v>0.17869378871138941</v>
      </c>
      <c r="H88" s="259"/>
    </row>
    <row r="89" spans="1:8" x14ac:dyDescent="0.25">
      <c r="A89" s="65"/>
      <c r="B89" s="86">
        <v>3296</v>
      </c>
      <c r="C89" s="72" t="s">
        <v>145</v>
      </c>
      <c r="D89" s="92">
        <v>0</v>
      </c>
      <c r="E89" s="92"/>
      <c r="F89" s="92">
        <v>0</v>
      </c>
      <c r="G89" s="77"/>
      <c r="H89" s="259"/>
    </row>
    <row r="90" spans="1:8" ht="25.5" x14ac:dyDescent="0.25">
      <c r="A90" s="65"/>
      <c r="B90" s="86">
        <v>3299</v>
      </c>
      <c r="C90" s="72" t="s">
        <v>133</v>
      </c>
      <c r="D90" s="92">
        <v>5867.92</v>
      </c>
      <c r="E90" s="92"/>
      <c r="F90" s="92">
        <v>2453.4499999999998</v>
      </c>
      <c r="G90" s="77">
        <f t="shared" si="2"/>
        <v>41.811238053688527</v>
      </c>
      <c r="H90" s="259"/>
    </row>
    <row r="91" spans="1:8" x14ac:dyDescent="0.25">
      <c r="A91" s="79"/>
      <c r="B91" s="85">
        <v>34</v>
      </c>
      <c r="C91" s="74" t="s">
        <v>40</v>
      </c>
      <c r="D91" s="95">
        <v>2.0499999999999998</v>
      </c>
      <c r="E91" s="95">
        <v>60</v>
      </c>
      <c r="F91" s="95">
        <v>0.06</v>
      </c>
      <c r="G91" s="180">
        <f t="shared" si="2"/>
        <v>2.9268292682926833</v>
      </c>
      <c r="H91" s="259">
        <v>0</v>
      </c>
    </row>
    <row r="92" spans="1:8" s="64" customFormat="1" x14ac:dyDescent="0.25">
      <c r="A92" s="79"/>
      <c r="B92" s="85">
        <v>343</v>
      </c>
      <c r="C92" s="74" t="s">
        <v>134</v>
      </c>
      <c r="D92" s="92">
        <v>2.0499999999999998</v>
      </c>
      <c r="E92" s="92"/>
      <c r="F92" s="92">
        <v>0.06</v>
      </c>
      <c r="G92" s="77">
        <f t="shared" si="2"/>
        <v>2.9268292682926833</v>
      </c>
      <c r="H92" s="259"/>
    </row>
    <row r="93" spans="1:8" ht="25.5" x14ac:dyDescent="0.25">
      <c r="A93" s="65"/>
      <c r="B93" s="86">
        <v>3431</v>
      </c>
      <c r="C93" s="72" t="s">
        <v>135</v>
      </c>
      <c r="D93" s="92">
        <v>0</v>
      </c>
      <c r="E93" s="92"/>
      <c r="F93" s="92">
        <v>0.06</v>
      </c>
      <c r="G93" s="77">
        <v>0</v>
      </c>
      <c r="H93" s="259"/>
    </row>
    <row r="94" spans="1:8" x14ac:dyDescent="0.25">
      <c r="A94" s="65"/>
      <c r="B94" s="86">
        <v>3433</v>
      </c>
      <c r="C94" s="72" t="s">
        <v>136</v>
      </c>
      <c r="D94" s="92">
        <v>2.0499999999999998</v>
      </c>
      <c r="E94" s="92"/>
      <c r="F94" s="92">
        <v>0</v>
      </c>
      <c r="G94" s="77">
        <f t="shared" si="2"/>
        <v>0</v>
      </c>
      <c r="H94" s="259"/>
    </row>
    <row r="95" spans="1:8" x14ac:dyDescent="0.25">
      <c r="A95" s="79"/>
      <c r="B95" s="85">
        <v>37</v>
      </c>
      <c r="C95" s="74" t="s">
        <v>53</v>
      </c>
      <c r="D95" s="95">
        <v>0</v>
      </c>
      <c r="E95" s="95">
        <v>120000</v>
      </c>
      <c r="F95" s="95">
        <v>419.09</v>
      </c>
      <c r="G95" s="180"/>
      <c r="H95" s="259">
        <f>F95/E95*100</f>
        <v>0.34924166666666667</v>
      </c>
    </row>
    <row r="96" spans="1:8" s="64" customFormat="1" ht="25.5" x14ac:dyDescent="0.25">
      <c r="A96" s="79"/>
      <c r="B96" s="85">
        <v>372</v>
      </c>
      <c r="C96" s="94" t="s">
        <v>137</v>
      </c>
      <c r="D96" s="92">
        <v>0</v>
      </c>
      <c r="E96" s="92"/>
      <c r="F96" s="92">
        <v>0</v>
      </c>
      <c r="G96" s="77"/>
      <c r="H96" s="259"/>
    </row>
    <row r="97" spans="1:8" ht="25.5" x14ac:dyDescent="0.25">
      <c r="A97" s="65"/>
      <c r="B97" s="86">
        <v>3721</v>
      </c>
      <c r="C97" s="72" t="s">
        <v>138</v>
      </c>
      <c r="D97" s="92">
        <v>0</v>
      </c>
      <c r="E97" s="92"/>
      <c r="F97" s="92">
        <v>0</v>
      </c>
      <c r="G97" s="77"/>
      <c r="H97" s="259"/>
    </row>
    <row r="98" spans="1:8" ht="25.5" x14ac:dyDescent="0.25">
      <c r="A98" s="65"/>
      <c r="B98" s="86">
        <v>3722</v>
      </c>
      <c r="C98" s="72" t="s">
        <v>139</v>
      </c>
      <c r="D98" s="92">
        <v>0</v>
      </c>
      <c r="E98" s="92"/>
      <c r="F98" s="92">
        <v>0</v>
      </c>
      <c r="G98" s="77"/>
      <c r="H98" s="259"/>
    </row>
    <row r="99" spans="1:8" s="64" customFormat="1" x14ac:dyDescent="0.25">
      <c r="A99" s="65"/>
      <c r="B99" s="84">
        <v>38</v>
      </c>
      <c r="C99" s="72" t="s">
        <v>297</v>
      </c>
      <c r="D99" s="95">
        <v>0</v>
      </c>
      <c r="E99" s="95">
        <v>2500</v>
      </c>
      <c r="F99" s="95">
        <v>419.09</v>
      </c>
      <c r="G99" s="77"/>
      <c r="H99" s="259">
        <v>0</v>
      </c>
    </row>
    <row r="100" spans="1:8" s="191" customFormat="1" x14ac:dyDescent="0.25">
      <c r="A100" s="286"/>
      <c r="B100" s="287">
        <v>381</v>
      </c>
      <c r="C100" s="288" t="s">
        <v>309</v>
      </c>
      <c r="D100" s="97">
        <v>0</v>
      </c>
      <c r="E100" s="97"/>
      <c r="F100" s="97">
        <v>0</v>
      </c>
      <c r="G100" s="77"/>
      <c r="H100" s="289"/>
    </row>
    <row r="101" spans="1:8" s="191" customFormat="1" x14ac:dyDescent="0.25">
      <c r="A101" s="286"/>
      <c r="B101" s="290">
        <v>3812</v>
      </c>
      <c r="C101" s="288" t="s">
        <v>308</v>
      </c>
      <c r="D101" s="97">
        <v>0</v>
      </c>
      <c r="E101" s="97"/>
      <c r="F101" s="97">
        <v>0</v>
      </c>
      <c r="G101" s="77"/>
      <c r="H101" s="289"/>
    </row>
    <row r="102" spans="1:8" ht="30.75" customHeight="1" x14ac:dyDescent="0.25">
      <c r="A102" s="80">
        <v>4</v>
      </c>
      <c r="B102" s="80"/>
      <c r="C102" s="75" t="s">
        <v>15</v>
      </c>
      <c r="D102" s="81">
        <v>34593.980000000003</v>
      </c>
      <c r="E102" s="81">
        <v>101500</v>
      </c>
      <c r="F102" s="81">
        <v>30233.21</v>
      </c>
      <c r="G102" s="249">
        <f t="shared" si="2"/>
        <v>87.394425272836472</v>
      </c>
      <c r="H102" s="275">
        <f>F102/E102*100</f>
        <v>29.786413793103449</v>
      </c>
    </row>
    <row r="103" spans="1:8" ht="25.5" x14ac:dyDescent="0.25">
      <c r="A103" s="67"/>
      <c r="B103" s="84">
        <v>42</v>
      </c>
      <c r="C103" s="76" t="s">
        <v>33</v>
      </c>
      <c r="D103" s="95">
        <v>34593.980000000003</v>
      </c>
      <c r="E103" s="95">
        <v>86500</v>
      </c>
      <c r="F103" s="95">
        <v>17483.21</v>
      </c>
      <c r="G103" s="180">
        <f t="shared" si="2"/>
        <v>50.538301750767033</v>
      </c>
      <c r="H103" s="276">
        <f>F103/E103*100</f>
        <v>20.211803468208092</v>
      </c>
    </row>
    <row r="104" spans="1:8" s="64" customFormat="1" x14ac:dyDescent="0.25">
      <c r="A104" s="67"/>
      <c r="B104" s="84">
        <v>422</v>
      </c>
      <c r="C104" s="76" t="s">
        <v>146</v>
      </c>
      <c r="D104" s="95">
        <v>34593.980000000003</v>
      </c>
      <c r="E104" s="92"/>
      <c r="F104" s="95">
        <v>17483.21</v>
      </c>
      <c r="G104" s="180">
        <f t="shared" si="2"/>
        <v>50.538301750767033</v>
      </c>
      <c r="H104" s="259"/>
    </row>
    <row r="105" spans="1:8" x14ac:dyDescent="0.25">
      <c r="A105" s="67"/>
      <c r="B105" s="86">
        <v>4221</v>
      </c>
      <c r="C105" s="76" t="s">
        <v>147</v>
      </c>
      <c r="D105" s="92">
        <v>10342.9</v>
      </c>
      <c r="E105" s="92"/>
      <c r="F105" s="92">
        <v>12341.99</v>
      </c>
      <c r="G105" s="77">
        <f t="shared" si="2"/>
        <v>119.32813814307399</v>
      </c>
      <c r="H105" s="259"/>
    </row>
    <row r="106" spans="1:8" s="64" customFormat="1" x14ac:dyDescent="0.25">
      <c r="A106" s="67"/>
      <c r="B106" s="86">
        <v>4222</v>
      </c>
      <c r="C106" s="76" t="s">
        <v>148</v>
      </c>
      <c r="D106" s="92">
        <v>0</v>
      </c>
      <c r="E106" s="92"/>
      <c r="F106" s="92">
        <v>0</v>
      </c>
      <c r="G106" s="77"/>
      <c r="H106" s="259"/>
    </row>
    <row r="107" spans="1:8" s="280" customFormat="1" x14ac:dyDescent="0.25">
      <c r="A107" s="86"/>
      <c r="B107" s="86">
        <v>4223</v>
      </c>
      <c r="C107" s="278" t="s">
        <v>298</v>
      </c>
      <c r="D107" s="93">
        <v>0</v>
      </c>
      <c r="E107" s="93"/>
      <c r="F107" s="93">
        <v>0</v>
      </c>
      <c r="G107" s="77"/>
      <c r="H107" s="279"/>
    </row>
    <row r="108" spans="1:8" s="64" customFormat="1" x14ac:dyDescent="0.25">
      <c r="A108" s="67"/>
      <c r="B108" s="86">
        <v>4225</v>
      </c>
      <c r="C108" s="76" t="s">
        <v>149</v>
      </c>
      <c r="D108" s="92">
        <v>0</v>
      </c>
      <c r="E108" s="92"/>
      <c r="F108" s="92">
        <v>0</v>
      </c>
      <c r="G108" s="77"/>
      <c r="H108" s="259"/>
    </row>
    <row r="109" spans="1:8" x14ac:dyDescent="0.25">
      <c r="A109" s="67"/>
      <c r="B109" s="86">
        <v>4226</v>
      </c>
      <c r="C109" s="76" t="s">
        <v>150</v>
      </c>
      <c r="D109" s="92">
        <v>0</v>
      </c>
      <c r="E109" s="92"/>
      <c r="F109" s="92">
        <v>0</v>
      </c>
      <c r="G109" s="77"/>
      <c r="H109" s="259"/>
    </row>
    <row r="110" spans="1:8" ht="25.5" x14ac:dyDescent="0.25">
      <c r="A110" s="65"/>
      <c r="B110" s="86">
        <v>4227</v>
      </c>
      <c r="C110" s="72" t="s">
        <v>151</v>
      </c>
      <c r="D110" s="92">
        <v>24251.08</v>
      </c>
      <c r="E110" s="92"/>
      <c r="F110" s="92">
        <v>3831.2</v>
      </c>
      <c r="G110" s="77">
        <f t="shared" si="2"/>
        <v>15.798059302925887</v>
      </c>
      <c r="H110" s="259"/>
    </row>
    <row r="111" spans="1:8" s="64" customFormat="1" x14ac:dyDescent="0.25">
      <c r="A111" s="65"/>
      <c r="B111" s="84">
        <v>424</v>
      </c>
      <c r="C111" s="72" t="s">
        <v>152</v>
      </c>
      <c r="D111" s="95">
        <v>0</v>
      </c>
      <c r="E111" s="95"/>
      <c r="F111" s="95">
        <v>0</v>
      </c>
      <c r="G111" s="77"/>
      <c r="H111" s="259"/>
    </row>
    <row r="112" spans="1:8" x14ac:dyDescent="0.25">
      <c r="A112" s="65"/>
      <c r="B112" s="86">
        <v>4241</v>
      </c>
      <c r="C112" s="72" t="s">
        <v>153</v>
      </c>
      <c r="D112" s="92">
        <v>0</v>
      </c>
      <c r="E112" s="92"/>
      <c r="F112" s="92">
        <v>0</v>
      </c>
      <c r="G112" s="77"/>
      <c r="H112" s="259"/>
    </row>
    <row r="113" spans="1:8" s="64" customFormat="1" ht="25.5" x14ac:dyDescent="0.25">
      <c r="A113" s="281"/>
      <c r="B113" s="283">
        <v>45</v>
      </c>
      <c r="C113" s="282" t="s">
        <v>299</v>
      </c>
      <c r="D113" s="92">
        <v>0</v>
      </c>
      <c r="E113" s="95">
        <v>0</v>
      </c>
      <c r="F113" s="95">
        <v>0</v>
      </c>
      <c r="G113" s="77">
        <v>0</v>
      </c>
      <c r="H113" s="259"/>
    </row>
    <row r="114" spans="1:8" s="64" customFormat="1" ht="25.5" x14ac:dyDescent="0.25">
      <c r="A114" s="281"/>
      <c r="B114" s="283">
        <v>451</v>
      </c>
      <c r="C114" s="282" t="s">
        <v>300</v>
      </c>
      <c r="D114" s="92">
        <v>0</v>
      </c>
      <c r="E114" s="92"/>
      <c r="F114" s="92">
        <v>0</v>
      </c>
      <c r="G114" s="77">
        <v>0</v>
      </c>
      <c r="H114" s="259"/>
    </row>
    <row r="115" spans="1:8" s="64" customFormat="1" ht="25.5" x14ac:dyDescent="0.25">
      <c r="A115" s="281"/>
      <c r="B115" s="284">
        <v>4511</v>
      </c>
      <c r="C115" s="282" t="s">
        <v>300</v>
      </c>
      <c r="D115" s="92">
        <v>0</v>
      </c>
      <c r="E115" s="92"/>
      <c r="F115" s="92">
        <v>0</v>
      </c>
      <c r="G115" s="77">
        <v>0</v>
      </c>
      <c r="H115" s="259"/>
    </row>
    <row r="116" spans="1:8" x14ac:dyDescent="0.25">
      <c r="A116" s="480" t="s">
        <v>18</v>
      </c>
      <c r="B116" s="481"/>
      <c r="C116" s="482"/>
      <c r="D116" s="82">
        <f>D102+D48</f>
        <v>2015173.06</v>
      </c>
      <c r="E116" s="82">
        <f>E102+E48</f>
        <v>4612976.3099999996</v>
      </c>
      <c r="F116" s="82">
        <f>F102+F48</f>
        <v>1903805.04</v>
      </c>
      <c r="G116" s="258">
        <f t="shared" si="2"/>
        <v>94.473525762596296</v>
      </c>
      <c r="H116" s="260">
        <f>F116/E116*100</f>
        <v>41.270644201509029</v>
      </c>
    </row>
    <row r="120" spans="1:8" x14ac:dyDescent="0.25">
      <c r="E120" s="35"/>
    </row>
    <row r="122" spans="1:8" x14ac:dyDescent="0.25">
      <c r="E122" s="35"/>
    </row>
  </sheetData>
  <mergeCells count="6">
    <mergeCell ref="A116:C116"/>
    <mergeCell ref="A1:G1"/>
    <mergeCell ref="A3:G3"/>
    <mergeCell ref="A5:G5"/>
    <mergeCell ref="A7:G7"/>
    <mergeCell ref="A44:G4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tabSelected="1" workbookViewId="0">
      <selection activeCell="D40" sqref="D40"/>
    </sheetView>
  </sheetViews>
  <sheetFormatPr defaultRowHeight="15" x14ac:dyDescent="0.25"/>
  <cols>
    <col min="1" max="1" width="35.85546875" customWidth="1"/>
    <col min="2" max="2" width="23.28515625" style="35" customWidth="1"/>
    <col min="3" max="3" width="21.5703125" style="35" customWidth="1"/>
    <col min="4" max="5" width="23.28515625" style="35" customWidth="1"/>
    <col min="6" max="6" width="23.5703125" style="35" customWidth="1"/>
    <col min="7" max="7" width="19.5703125" customWidth="1"/>
    <col min="8" max="8" width="24.85546875" customWidth="1"/>
    <col min="9" max="9" width="14.5703125" customWidth="1"/>
  </cols>
  <sheetData>
    <row r="1" spans="1:9" ht="42" customHeight="1" x14ac:dyDescent="0.25">
      <c r="A1" s="451" t="s">
        <v>338</v>
      </c>
      <c r="B1" s="451"/>
      <c r="C1" s="451"/>
      <c r="D1" s="451"/>
      <c r="E1" s="451"/>
      <c r="F1" s="451"/>
      <c r="G1" s="451"/>
    </row>
    <row r="2" spans="1:9" ht="42" customHeight="1" x14ac:dyDescent="0.25">
      <c r="A2" s="58"/>
      <c r="B2" s="488" t="s">
        <v>22</v>
      </c>
      <c r="C2" s="488"/>
      <c r="D2" s="488"/>
      <c r="E2" s="252"/>
      <c r="F2" s="60"/>
      <c r="G2" s="58"/>
    </row>
    <row r="3" spans="1:9" s="64" customFormat="1" ht="42" customHeight="1" x14ac:dyDescent="0.25">
      <c r="A3" s="90"/>
      <c r="B3" s="488" t="s">
        <v>84</v>
      </c>
      <c r="C3" s="488"/>
      <c r="D3" s="488"/>
      <c r="E3" s="252"/>
      <c r="F3" s="91"/>
      <c r="G3" s="90"/>
    </row>
    <row r="4" spans="1:9" ht="24.75" customHeight="1" x14ac:dyDescent="0.25">
      <c r="A4" s="58"/>
      <c r="B4" s="311"/>
      <c r="C4" s="60"/>
      <c r="D4" s="60"/>
      <c r="E4" s="252"/>
      <c r="F4" s="60"/>
      <c r="G4" s="58"/>
    </row>
    <row r="5" spans="1:9" ht="18" customHeight="1" x14ac:dyDescent="0.25">
      <c r="A5" s="451" t="s">
        <v>75</v>
      </c>
      <c r="B5" s="451"/>
      <c r="C5" s="451"/>
      <c r="D5" s="451"/>
      <c r="E5" s="451"/>
      <c r="F5" s="451"/>
      <c r="G5" s="59"/>
      <c r="H5" s="59"/>
    </row>
    <row r="6" spans="1:9" ht="15.75" customHeight="1" x14ac:dyDescent="0.25">
      <c r="A6" s="18"/>
      <c r="B6" s="31"/>
      <c r="C6" s="31"/>
      <c r="D6" s="31"/>
      <c r="E6" s="31"/>
      <c r="F6" s="32"/>
      <c r="G6" s="4"/>
      <c r="H6" s="4"/>
    </row>
    <row r="7" spans="1:9" x14ac:dyDescent="0.25">
      <c r="A7" s="15" t="s">
        <v>17</v>
      </c>
      <c r="B7" s="33" t="s">
        <v>61</v>
      </c>
      <c r="C7" s="33" t="s">
        <v>64</v>
      </c>
      <c r="D7" s="33" t="s">
        <v>61</v>
      </c>
      <c r="E7" s="33" t="s">
        <v>62</v>
      </c>
      <c r="F7" s="33" t="s">
        <v>62</v>
      </c>
    </row>
    <row r="8" spans="1:9" s="256" customFormat="1" x14ac:dyDescent="0.25">
      <c r="A8" s="15">
        <v>1</v>
      </c>
      <c r="B8" s="15">
        <v>4</v>
      </c>
      <c r="C8" s="15">
        <v>3</v>
      </c>
      <c r="D8" s="15">
        <v>4</v>
      </c>
      <c r="E8" s="15" t="s">
        <v>289</v>
      </c>
      <c r="F8" s="15" t="s">
        <v>290</v>
      </c>
    </row>
    <row r="9" spans="1:9" x14ac:dyDescent="0.25">
      <c r="A9" s="63" t="s">
        <v>66</v>
      </c>
      <c r="B9" s="183">
        <v>1805586.24</v>
      </c>
      <c r="C9" s="182">
        <v>4879969.55</v>
      </c>
      <c r="D9" s="183">
        <v>1958212.89</v>
      </c>
      <c r="E9" s="183">
        <f>D9/B9*100</f>
        <v>108.45302465308994</v>
      </c>
      <c r="F9" s="184">
        <f>D9/C9*100</f>
        <v>40.127563705802224</v>
      </c>
      <c r="G9" s="35"/>
      <c r="H9" s="35"/>
      <c r="I9" s="35"/>
    </row>
    <row r="10" spans="1:9" x14ac:dyDescent="0.25">
      <c r="A10" s="7" t="s">
        <v>67</v>
      </c>
      <c r="B10" s="77">
        <v>226837.94</v>
      </c>
      <c r="C10" s="30">
        <v>620506</v>
      </c>
      <c r="D10" s="77">
        <v>349427.91</v>
      </c>
      <c r="E10" s="77">
        <f>D10/B10*100</f>
        <v>154.04297446890936</v>
      </c>
      <c r="F10" s="61">
        <f>D10/C10*100</f>
        <v>56.31338133716676</v>
      </c>
    </row>
    <row r="11" spans="1:9" x14ac:dyDescent="0.25">
      <c r="A11" s="47" t="s">
        <v>68</v>
      </c>
      <c r="B11" s="77">
        <v>226837.94</v>
      </c>
      <c r="C11" s="77">
        <v>620506</v>
      </c>
      <c r="D11" s="77">
        <v>349427.91</v>
      </c>
      <c r="E11" s="77">
        <f t="shared" ref="E11:E23" si="0">D11/B11*100</f>
        <v>154.04297446890936</v>
      </c>
      <c r="F11" s="61">
        <f t="shared" ref="F11:F22" si="1">D11/C11*100</f>
        <v>56.31338133716676</v>
      </c>
    </row>
    <row r="12" spans="1:9" ht="22.5" customHeight="1" x14ac:dyDescent="0.25">
      <c r="A12" s="7" t="s">
        <v>69</v>
      </c>
      <c r="B12" s="34">
        <v>6806.84</v>
      </c>
      <c r="C12" s="30">
        <v>18300</v>
      </c>
      <c r="D12" s="34">
        <f>500+6469.61</f>
        <v>6969.61</v>
      </c>
      <c r="E12" s="77">
        <f t="shared" si="0"/>
        <v>102.39127113315429</v>
      </c>
      <c r="F12" s="61">
        <f t="shared" si="1"/>
        <v>38.085300546448089</v>
      </c>
      <c r="G12" s="35"/>
      <c r="H12" s="35"/>
      <c r="I12" s="35"/>
    </row>
    <row r="13" spans="1:9" x14ac:dyDescent="0.25">
      <c r="A13" s="48" t="s">
        <v>70</v>
      </c>
      <c r="B13" s="34">
        <v>6806.84</v>
      </c>
      <c r="C13" s="30">
        <v>18300</v>
      </c>
      <c r="D13" s="34">
        <v>6969.61</v>
      </c>
      <c r="E13" s="77">
        <f t="shared" si="0"/>
        <v>102.39127113315429</v>
      </c>
      <c r="F13" s="61">
        <f t="shared" si="1"/>
        <v>38.085300546448089</v>
      </c>
    </row>
    <row r="14" spans="1:9" ht="21.75" customHeight="1" x14ac:dyDescent="0.25">
      <c r="A14" s="7" t="s">
        <v>76</v>
      </c>
      <c r="B14" s="34">
        <v>33219.599999999999</v>
      </c>
      <c r="C14" s="30">
        <v>77666.7</v>
      </c>
      <c r="D14" s="34">
        <v>41441.53</v>
      </c>
      <c r="E14" s="77">
        <f t="shared" si="0"/>
        <v>124.75023781141255</v>
      </c>
      <c r="F14" s="61">
        <f t="shared" si="1"/>
        <v>53.358170232544964</v>
      </c>
    </row>
    <row r="15" spans="1:9" ht="18.75" customHeight="1" x14ac:dyDescent="0.25">
      <c r="A15" s="48" t="s">
        <v>77</v>
      </c>
      <c r="B15" s="34">
        <v>33219.599999999999</v>
      </c>
      <c r="C15" s="30">
        <v>77666.7</v>
      </c>
      <c r="D15" s="34">
        <v>41441.53</v>
      </c>
      <c r="E15" s="77">
        <f t="shared" si="0"/>
        <v>124.75023781141255</v>
      </c>
      <c r="F15" s="61">
        <f t="shared" si="1"/>
        <v>53.358170232544964</v>
      </c>
      <c r="H15" s="35"/>
    </row>
    <row r="16" spans="1:9" x14ac:dyDescent="0.25">
      <c r="A16" s="7" t="s">
        <v>78</v>
      </c>
      <c r="B16" s="77">
        <v>1520522.4</v>
      </c>
      <c r="C16" s="30">
        <v>4147496.85</v>
      </c>
      <c r="D16" s="384">
        <v>1549382.04</v>
      </c>
      <c r="E16" s="77">
        <f t="shared" si="0"/>
        <v>101.89800821086227</v>
      </c>
      <c r="F16" s="61">
        <f t="shared" si="1"/>
        <v>37.357039584008362</v>
      </c>
      <c r="G16" s="35"/>
      <c r="H16" s="35"/>
    </row>
    <row r="17" spans="1:8" s="64" customFormat="1" x14ac:dyDescent="0.25">
      <c r="A17" s="323" t="s">
        <v>372</v>
      </c>
      <c r="B17" s="77">
        <v>286.06</v>
      </c>
      <c r="C17" s="77">
        <v>36462.5</v>
      </c>
      <c r="D17" s="77">
        <v>0</v>
      </c>
      <c r="E17" s="77">
        <v>0</v>
      </c>
      <c r="F17" s="61">
        <f t="shared" si="1"/>
        <v>0</v>
      </c>
      <c r="G17" s="35"/>
    </row>
    <row r="18" spans="1:8" x14ac:dyDescent="0.25">
      <c r="A18" s="47" t="s">
        <v>373</v>
      </c>
      <c r="B18" s="77">
        <v>21151.58</v>
      </c>
      <c r="C18" s="30">
        <v>0</v>
      </c>
      <c r="D18" s="30">
        <v>12750</v>
      </c>
      <c r="E18" s="77">
        <v>0</v>
      </c>
      <c r="F18" s="61"/>
    </row>
    <row r="19" spans="1:8" ht="25.5" x14ac:dyDescent="0.25">
      <c r="A19" s="47" t="s">
        <v>348</v>
      </c>
      <c r="B19" s="34">
        <v>5761.15</v>
      </c>
      <c r="C19" s="30">
        <v>209287.5</v>
      </c>
      <c r="D19" s="30">
        <v>4911.08</v>
      </c>
      <c r="E19" s="77">
        <f t="shared" si="0"/>
        <v>85.244786197200213</v>
      </c>
      <c r="F19" s="61">
        <f t="shared" si="1"/>
        <v>2.3465711043421131</v>
      </c>
    </row>
    <row r="20" spans="1:8" s="64" customFormat="1" x14ac:dyDescent="0.25">
      <c r="A20" s="47" t="s">
        <v>374</v>
      </c>
      <c r="B20" s="34">
        <v>1755.92</v>
      </c>
      <c r="C20" s="77">
        <v>0</v>
      </c>
      <c r="D20" s="77">
        <v>0</v>
      </c>
      <c r="E20" s="77"/>
      <c r="F20" s="61"/>
    </row>
    <row r="21" spans="1:8" s="64" customFormat="1" x14ac:dyDescent="0.25">
      <c r="A21" s="47" t="s">
        <v>375</v>
      </c>
      <c r="B21" s="34">
        <v>1491567.69</v>
      </c>
      <c r="C21" s="77">
        <v>3846246.85</v>
      </c>
      <c r="D21" s="77">
        <v>1544437.09</v>
      </c>
      <c r="E21" s="77"/>
      <c r="F21" s="61">
        <f t="shared" si="1"/>
        <v>40.154393366614002</v>
      </c>
    </row>
    <row r="22" spans="1:8" ht="22.5" customHeight="1" x14ac:dyDescent="0.25">
      <c r="A22" s="7" t="s">
        <v>79</v>
      </c>
      <c r="B22" s="34">
        <v>18199.46</v>
      </c>
      <c r="C22" s="30">
        <v>6700</v>
      </c>
      <c r="D22" s="34">
        <v>10991.8</v>
      </c>
      <c r="E22" s="77">
        <f t="shared" si="0"/>
        <v>60.396297472562374</v>
      </c>
      <c r="F22" s="61">
        <f t="shared" si="1"/>
        <v>164.05671641791045</v>
      </c>
    </row>
    <row r="23" spans="1:8" x14ac:dyDescent="0.25">
      <c r="A23" s="48" t="s">
        <v>336</v>
      </c>
      <c r="B23" s="34">
        <v>18199.46</v>
      </c>
      <c r="C23" s="30">
        <v>6700</v>
      </c>
      <c r="D23" s="34">
        <v>10991.8</v>
      </c>
      <c r="E23" s="77">
        <f t="shared" si="0"/>
        <v>60.396297472562374</v>
      </c>
      <c r="F23" s="61">
        <v>0</v>
      </c>
      <c r="H23" s="35"/>
    </row>
    <row r="24" spans="1:8" x14ac:dyDescent="0.25">
      <c r="A24" s="63" t="s">
        <v>71</v>
      </c>
      <c r="B24" s="182">
        <v>2015173.06</v>
      </c>
      <c r="C24" s="182">
        <v>4612976.3099999996</v>
      </c>
      <c r="D24" s="182">
        <v>1903805.04</v>
      </c>
      <c r="E24" s="182">
        <f>D24/B24*100</f>
        <v>94.473525762596296</v>
      </c>
      <c r="F24" s="184">
        <f>D24/C24*100</f>
        <v>41.270644201509029</v>
      </c>
      <c r="G24" s="35"/>
      <c r="H24" s="35"/>
    </row>
    <row r="25" spans="1:8" x14ac:dyDescent="0.25">
      <c r="A25" s="7" t="s">
        <v>67</v>
      </c>
      <c r="B25" s="77">
        <v>255627.48</v>
      </c>
      <c r="C25" s="77">
        <v>566506</v>
      </c>
      <c r="D25" s="77">
        <v>298820.68</v>
      </c>
      <c r="E25" s="77">
        <f>D25/B25*100</f>
        <v>116.89693142536943</v>
      </c>
      <c r="F25" s="61">
        <f t="shared" ref="F25:F37" si="2">D25/C25*100</f>
        <v>52.748016790642993</v>
      </c>
    </row>
    <row r="26" spans="1:8" x14ac:dyDescent="0.25">
      <c r="A26" s="47" t="s">
        <v>68</v>
      </c>
      <c r="B26" s="77">
        <v>255627.48</v>
      </c>
      <c r="C26" s="77">
        <v>566506</v>
      </c>
      <c r="D26" s="77">
        <v>298820.68</v>
      </c>
      <c r="E26" s="77">
        <f t="shared" ref="E26:E37" si="3">D26/B26*100</f>
        <v>116.89693142536943</v>
      </c>
      <c r="F26" s="61">
        <f t="shared" si="2"/>
        <v>52.748016790642993</v>
      </c>
      <c r="H26" s="35"/>
    </row>
    <row r="27" spans="1:8" ht="22.5" customHeight="1" x14ac:dyDescent="0.25">
      <c r="A27" s="7" t="s">
        <v>69</v>
      </c>
      <c r="B27" s="34">
        <v>734.79</v>
      </c>
      <c r="C27" s="77">
        <v>18300</v>
      </c>
      <c r="D27" s="34">
        <v>30233.21</v>
      </c>
      <c r="E27" s="77">
        <f t="shared" si="3"/>
        <v>4114.5374869010193</v>
      </c>
      <c r="F27" s="61">
        <f t="shared" si="2"/>
        <v>165.20879781420766</v>
      </c>
      <c r="G27" s="35"/>
      <c r="H27" s="35"/>
    </row>
    <row r="28" spans="1:8" x14ac:dyDescent="0.25">
      <c r="A28" s="48" t="s">
        <v>70</v>
      </c>
      <c r="B28" s="34">
        <v>734.79</v>
      </c>
      <c r="C28" s="77">
        <v>18300</v>
      </c>
      <c r="D28" s="34">
        <v>30233.21</v>
      </c>
      <c r="E28" s="77">
        <f t="shared" si="3"/>
        <v>4114.5374869010193</v>
      </c>
      <c r="F28" s="61">
        <f t="shared" si="2"/>
        <v>165.20879781420766</v>
      </c>
      <c r="H28" s="35"/>
    </row>
    <row r="29" spans="1:8" ht="21.75" customHeight="1" x14ac:dyDescent="0.25">
      <c r="A29" s="7" t="s">
        <v>76</v>
      </c>
      <c r="B29" s="34">
        <v>26819.99</v>
      </c>
      <c r="C29" s="77">
        <v>77666.7</v>
      </c>
      <c r="D29" s="34">
        <v>19745.330000000002</v>
      </c>
      <c r="E29" s="77">
        <v>0</v>
      </c>
      <c r="F29" s="61">
        <v>0</v>
      </c>
      <c r="G29" s="35"/>
      <c r="H29" s="298"/>
    </row>
    <row r="30" spans="1:8" ht="18.75" customHeight="1" x14ac:dyDescent="0.25">
      <c r="A30" s="48" t="s">
        <v>77</v>
      </c>
      <c r="B30" s="34">
        <v>26819.99</v>
      </c>
      <c r="C30" s="77">
        <v>77666.7</v>
      </c>
      <c r="D30" s="34">
        <v>19745.330000000002</v>
      </c>
      <c r="E30" s="77">
        <v>0</v>
      </c>
      <c r="F30" s="61">
        <v>0</v>
      </c>
    </row>
    <row r="31" spans="1:8" ht="21.75" customHeight="1" x14ac:dyDescent="0.25">
      <c r="A31" s="7" t="s">
        <v>78</v>
      </c>
      <c r="B31" s="77">
        <v>1679132.94</v>
      </c>
      <c r="C31" s="77">
        <v>3901496.85</v>
      </c>
      <c r="D31" s="77">
        <v>1530238.64</v>
      </c>
      <c r="E31" s="77">
        <f t="shared" si="3"/>
        <v>91.132667554005579</v>
      </c>
      <c r="F31" s="61">
        <f t="shared" si="2"/>
        <v>39.221834563316385</v>
      </c>
      <c r="G31" s="35"/>
      <c r="H31" s="35"/>
    </row>
    <row r="32" spans="1:8" s="64" customFormat="1" ht="26.25" customHeight="1" x14ac:dyDescent="0.25">
      <c r="A32" s="323" t="s">
        <v>376</v>
      </c>
      <c r="B32" s="77">
        <v>201.76</v>
      </c>
      <c r="C32" s="77">
        <v>36462.5</v>
      </c>
      <c r="D32" s="77">
        <v>0</v>
      </c>
      <c r="E32" s="77">
        <v>0</v>
      </c>
      <c r="F32" s="61">
        <v>0</v>
      </c>
      <c r="G32" s="35"/>
    </row>
    <row r="33" spans="1:8" ht="27.6" customHeight="1" x14ac:dyDescent="0.25">
      <c r="A33" s="47" t="s">
        <v>349</v>
      </c>
      <c r="B33" s="34">
        <v>4075.1</v>
      </c>
      <c r="C33" s="77">
        <v>209285.5</v>
      </c>
      <c r="D33" s="77">
        <v>3592.84</v>
      </c>
      <c r="E33" s="77">
        <f>D33/B33*100</f>
        <v>88.165689185541467</v>
      </c>
      <c r="F33" s="61">
        <f>D33/C33*100</f>
        <v>1.7167171160926105</v>
      </c>
      <c r="G33" s="35"/>
      <c r="H33" s="35"/>
    </row>
    <row r="34" spans="1:8" x14ac:dyDescent="0.25">
      <c r="A34" s="47" t="s">
        <v>377</v>
      </c>
      <c r="B34" s="77">
        <v>474.49</v>
      </c>
      <c r="C34" s="77">
        <v>0</v>
      </c>
      <c r="D34" s="77">
        <v>0</v>
      </c>
      <c r="E34" s="77">
        <v>0</v>
      </c>
      <c r="F34" s="61"/>
    </row>
    <row r="35" spans="1:8" s="64" customFormat="1" x14ac:dyDescent="0.25">
      <c r="A35" s="47" t="s">
        <v>378</v>
      </c>
      <c r="B35" s="77">
        <v>1674381.59</v>
      </c>
      <c r="C35" s="77">
        <v>3620246.85</v>
      </c>
      <c r="D35" s="77">
        <v>0</v>
      </c>
      <c r="E35" s="77">
        <v>0</v>
      </c>
      <c r="F35" s="61">
        <f t="shared" si="2"/>
        <v>0</v>
      </c>
    </row>
    <row r="36" spans="1:8" ht="22.5" customHeight="1" x14ac:dyDescent="0.25">
      <c r="A36" s="7" t="s">
        <v>79</v>
      </c>
      <c r="B36" s="34">
        <v>10331</v>
      </c>
      <c r="C36" s="77">
        <v>16000</v>
      </c>
      <c r="D36" s="34">
        <v>80</v>
      </c>
      <c r="E36" s="77">
        <v>0</v>
      </c>
      <c r="F36" s="61">
        <f t="shared" si="2"/>
        <v>0.5</v>
      </c>
    </row>
    <row r="37" spans="1:8" x14ac:dyDescent="0.25">
      <c r="A37" s="48" t="s">
        <v>336</v>
      </c>
      <c r="B37" s="34">
        <v>10331</v>
      </c>
      <c r="C37" s="77">
        <v>16000</v>
      </c>
      <c r="D37" s="325">
        <v>80</v>
      </c>
      <c r="E37" s="77">
        <f t="shared" si="3"/>
        <v>0.77436840576904464</v>
      </c>
      <c r="F37" s="61">
        <f t="shared" si="2"/>
        <v>0.5</v>
      </c>
    </row>
    <row r="38" spans="1:8" x14ac:dyDescent="0.25">
      <c r="A38" s="485" t="s">
        <v>80</v>
      </c>
      <c r="B38" s="486"/>
      <c r="C38" s="486"/>
      <c r="D38" s="486"/>
      <c r="E38" s="486"/>
      <c r="F38" s="487"/>
      <c r="G38" s="35"/>
    </row>
    <row r="39" spans="1:8" x14ac:dyDescent="0.25">
      <c r="A39" s="62" t="s">
        <v>81</v>
      </c>
      <c r="B39" s="61">
        <v>42526.86</v>
      </c>
      <c r="C39" s="331">
        <v>33006.76</v>
      </c>
      <c r="D39" s="331">
        <v>21094.34</v>
      </c>
      <c r="E39" s="331">
        <f>D39/B39*100</f>
        <v>49.602392464433066</v>
      </c>
      <c r="F39" s="331">
        <f>D39/C39*100</f>
        <v>63.909150731547115</v>
      </c>
    </row>
    <row r="40" spans="1:8" x14ac:dyDescent="0.25">
      <c r="A40" s="46" t="s">
        <v>82</v>
      </c>
      <c r="B40" s="61">
        <v>42526.86</v>
      </c>
      <c r="C40" s="331">
        <v>33006.76</v>
      </c>
      <c r="D40" s="61">
        <v>21094.34</v>
      </c>
      <c r="E40" s="61">
        <f>D40/B40*100</f>
        <v>49.602392464433066</v>
      </c>
      <c r="F40" s="61">
        <f>D40/C40*100</f>
        <v>63.909150731547115</v>
      </c>
    </row>
    <row r="41" spans="1:8" x14ac:dyDescent="0.25">
      <c r="B41" s="64"/>
      <c r="C41"/>
      <c r="D41"/>
      <c r="E41" s="64"/>
      <c r="F41"/>
    </row>
    <row r="44" spans="1:8" x14ac:dyDescent="0.25">
      <c r="C44" s="35" t="s">
        <v>379</v>
      </c>
    </row>
    <row r="51" spans="4:4" x14ac:dyDescent="0.25">
      <c r="D51" s="35" t="s">
        <v>379</v>
      </c>
    </row>
  </sheetData>
  <mergeCells count="5">
    <mergeCell ref="A38:F38"/>
    <mergeCell ref="B2:D2"/>
    <mergeCell ref="A5:F5"/>
    <mergeCell ref="A1:G1"/>
    <mergeCell ref="B3:D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6"/>
  <sheetViews>
    <sheetView zoomScale="85" zoomScaleNormal="85" workbookViewId="0">
      <selection activeCell="D13" sqref="D13"/>
    </sheetView>
  </sheetViews>
  <sheetFormatPr defaultRowHeight="15" x14ac:dyDescent="0.25"/>
  <cols>
    <col min="1" max="1" width="37.7109375" customWidth="1"/>
    <col min="2" max="2" width="23.85546875" customWidth="1"/>
    <col min="3" max="4" width="25.28515625" customWidth="1"/>
    <col min="5" max="5" width="25.28515625" style="64" customWidth="1"/>
    <col min="6" max="6" width="25.28515625" customWidth="1"/>
  </cols>
  <sheetData>
    <row r="1" spans="1:6" ht="42" customHeight="1" x14ac:dyDescent="0.25">
      <c r="A1" s="451" t="s">
        <v>338</v>
      </c>
      <c r="B1" s="451"/>
      <c r="C1" s="451"/>
      <c r="D1" s="451"/>
      <c r="E1" s="451"/>
      <c r="F1" s="451"/>
    </row>
    <row r="2" spans="1:6" ht="18" customHeight="1" x14ac:dyDescent="0.25">
      <c r="A2" s="3"/>
      <c r="B2" s="18"/>
      <c r="C2" s="3"/>
      <c r="D2" s="3"/>
      <c r="E2" s="18"/>
      <c r="F2" s="3"/>
    </row>
    <row r="3" spans="1:6" ht="15.75" x14ac:dyDescent="0.25">
      <c r="A3" s="451" t="s">
        <v>22</v>
      </c>
      <c r="B3" s="451"/>
      <c r="C3" s="451"/>
      <c r="D3" s="459"/>
      <c r="E3" s="459"/>
      <c r="F3" s="459"/>
    </row>
    <row r="4" spans="1:6" ht="18" x14ac:dyDescent="0.25">
      <c r="A4" s="3"/>
      <c r="B4" s="18"/>
      <c r="C4" s="3"/>
      <c r="D4" s="4"/>
      <c r="E4" s="4"/>
      <c r="F4" s="4"/>
    </row>
    <row r="5" spans="1:6" ht="18" customHeight="1" x14ac:dyDescent="0.25">
      <c r="A5" s="451" t="s">
        <v>84</v>
      </c>
      <c r="B5" s="451"/>
      <c r="C5" s="460"/>
      <c r="D5" s="460"/>
      <c r="E5" s="460"/>
      <c r="F5" s="460"/>
    </row>
    <row r="6" spans="1:6" ht="18" x14ac:dyDescent="0.25">
      <c r="A6" s="3"/>
      <c r="B6" s="18"/>
      <c r="C6" s="3"/>
      <c r="D6" s="4"/>
      <c r="E6" s="4"/>
      <c r="F6" s="4"/>
    </row>
    <row r="7" spans="1:6" ht="15.75" x14ac:dyDescent="0.25">
      <c r="A7" s="451" t="s">
        <v>16</v>
      </c>
      <c r="B7" s="451"/>
      <c r="C7" s="489"/>
      <c r="D7" s="489"/>
      <c r="E7" s="489"/>
      <c r="F7" s="489"/>
    </row>
    <row r="8" spans="1:6" ht="18" x14ac:dyDescent="0.25">
      <c r="A8" s="3"/>
      <c r="B8" s="18"/>
      <c r="C8" s="3"/>
      <c r="D8" s="4"/>
      <c r="E8" s="4"/>
      <c r="F8" s="4"/>
    </row>
    <row r="9" spans="1:6" ht="25.5" x14ac:dyDescent="0.25">
      <c r="A9" s="15" t="s">
        <v>17</v>
      </c>
      <c r="B9" s="15" t="s">
        <v>63</v>
      </c>
      <c r="C9" s="15" t="s">
        <v>64</v>
      </c>
      <c r="D9" s="15" t="s">
        <v>61</v>
      </c>
      <c r="E9" s="15" t="s">
        <v>62</v>
      </c>
      <c r="F9" s="15" t="s">
        <v>62</v>
      </c>
    </row>
    <row r="10" spans="1:6" ht="15.75" customHeight="1" x14ac:dyDescent="0.25">
      <c r="A10" s="27" t="s">
        <v>18</v>
      </c>
      <c r="B10" s="28">
        <v>2015173.06</v>
      </c>
      <c r="C10" s="28">
        <v>4612976.3099999996</v>
      </c>
      <c r="D10" s="28">
        <v>1903805.04</v>
      </c>
      <c r="E10" s="28">
        <f>D10/B10*100</f>
        <v>94.473525762596296</v>
      </c>
      <c r="F10" s="28">
        <f>D10/C10*100</f>
        <v>41.270644201509029</v>
      </c>
    </row>
    <row r="11" spans="1:6" ht="15.75" customHeight="1" x14ac:dyDescent="0.25">
      <c r="A11" s="7" t="s">
        <v>42</v>
      </c>
      <c r="B11" s="77">
        <v>2015173.06</v>
      </c>
      <c r="C11" s="332">
        <v>4612976.3099999996</v>
      </c>
      <c r="D11" s="30">
        <v>1903805.04</v>
      </c>
      <c r="E11" s="29">
        <f>D11/B11*100</f>
        <v>94.473525762596296</v>
      </c>
      <c r="F11" s="29">
        <f>D11/C11*100</f>
        <v>41.270644201509029</v>
      </c>
    </row>
    <row r="12" spans="1:6" x14ac:dyDescent="0.25">
      <c r="A12" s="13" t="s">
        <v>43</v>
      </c>
      <c r="B12" s="77">
        <v>1857152.02</v>
      </c>
      <c r="C12" s="332">
        <v>4279476.3099999996</v>
      </c>
      <c r="D12" s="77">
        <v>1682685.11</v>
      </c>
      <c r="E12" s="29">
        <f t="shared" ref="E12:E13" si="0">D12/B12*100</f>
        <v>90.605674273234783</v>
      </c>
      <c r="F12" s="29">
        <f>D12/C12*100</f>
        <v>39.31988374530809</v>
      </c>
    </row>
    <row r="13" spans="1:6" x14ac:dyDescent="0.25">
      <c r="A13" s="7" t="s">
        <v>44</v>
      </c>
      <c r="B13" s="77" t="s">
        <v>384</v>
      </c>
      <c r="C13" s="77">
        <v>333500</v>
      </c>
      <c r="D13" s="30">
        <f>106463.36+219.26+3592.84</f>
        <v>110275.45999999999</v>
      </c>
      <c r="E13" s="29" t="e">
        <f t="shared" si="0"/>
        <v>#VALUE!</v>
      </c>
      <c r="F13" s="29">
        <f>D13/C13*100</f>
        <v>33.066104947526235</v>
      </c>
    </row>
    <row r="16" spans="1:6" x14ac:dyDescent="0.25">
      <c r="D16" s="35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topLeftCell="B4" workbookViewId="0">
      <selection activeCell="I34" sqref="I34"/>
    </sheetView>
  </sheetViews>
  <sheetFormatPr defaultRowHeight="15" x14ac:dyDescent="0.25"/>
  <cols>
    <col min="1" max="3" width="9.140625" customWidth="1"/>
    <col min="4" max="4" width="32" customWidth="1"/>
    <col min="5" max="5" width="18" customWidth="1"/>
    <col min="6" max="6" width="15.5703125" customWidth="1"/>
    <col min="7" max="7" width="15.85546875" customWidth="1"/>
    <col min="8" max="8" width="15.85546875" style="64" customWidth="1"/>
    <col min="9" max="9" width="22.140625" customWidth="1"/>
  </cols>
  <sheetData>
    <row r="1" spans="1:9" ht="25.5" customHeight="1" x14ac:dyDescent="0.25">
      <c r="A1" s="451" t="s">
        <v>338</v>
      </c>
      <c r="B1" s="451"/>
      <c r="C1" s="451"/>
      <c r="D1" s="451"/>
      <c r="E1" s="451"/>
      <c r="F1" s="451"/>
      <c r="G1" s="451"/>
      <c r="H1" s="451"/>
      <c r="I1" s="451"/>
    </row>
    <row r="2" spans="1:9" ht="18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15.75" x14ac:dyDescent="0.25">
      <c r="A3" s="451" t="s">
        <v>22</v>
      </c>
      <c r="B3" s="451"/>
      <c r="C3" s="451"/>
      <c r="D3" s="451"/>
      <c r="E3" s="451"/>
      <c r="F3" s="451"/>
      <c r="G3" s="459"/>
      <c r="H3" s="459"/>
      <c r="I3" s="459"/>
    </row>
    <row r="4" spans="1:9" ht="15.75" x14ac:dyDescent="0.25">
      <c r="A4" s="52"/>
      <c r="B4" s="52"/>
      <c r="C4" s="52"/>
      <c r="D4" s="52"/>
      <c r="E4" s="52"/>
      <c r="F4" s="52"/>
      <c r="G4" s="53"/>
      <c r="H4" s="251"/>
      <c r="I4" s="53"/>
    </row>
    <row r="5" spans="1:9" ht="15.75" x14ac:dyDescent="0.25">
      <c r="A5" s="52"/>
      <c r="B5" s="52"/>
      <c r="C5" s="52"/>
      <c r="D5" s="490" t="s">
        <v>87</v>
      </c>
      <c r="E5" s="490"/>
      <c r="F5" s="490"/>
      <c r="G5" s="490"/>
      <c r="H5" s="253"/>
      <c r="I5" s="53"/>
    </row>
    <row r="6" spans="1:9" ht="18" x14ac:dyDescent="0.25">
      <c r="A6" s="18"/>
      <c r="B6" s="18"/>
      <c r="C6" s="18"/>
      <c r="D6" s="18"/>
      <c r="E6" s="18"/>
      <c r="F6" s="18"/>
      <c r="G6" s="4"/>
      <c r="H6" s="4"/>
      <c r="I6" s="4"/>
    </row>
    <row r="7" spans="1:9" ht="15.75" x14ac:dyDescent="0.25">
      <c r="A7" s="451" t="s">
        <v>74</v>
      </c>
      <c r="B7" s="460"/>
      <c r="C7" s="460"/>
      <c r="D7" s="460"/>
      <c r="E7" s="460"/>
      <c r="F7" s="460"/>
      <c r="G7" s="460"/>
      <c r="H7" s="460"/>
      <c r="I7" s="460"/>
    </row>
    <row r="8" spans="1:9" ht="15.75" x14ac:dyDescent="0.25">
      <c r="A8" s="43"/>
      <c r="B8" s="44"/>
      <c r="C8" s="44"/>
      <c r="D8" s="44"/>
      <c r="E8" s="44"/>
      <c r="F8" s="44"/>
      <c r="G8" s="44"/>
      <c r="H8" s="250"/>
      <c r="I8" s="44"/>
    </row>
    <row r="9" spans="1:9" ht="18" x14ac:dyDescent="0.25">
      <c r="A9" s="18"/>
      <c r="B9" s="18"/>
      <c r="C9" s="18"/>
      <c r="D9" s="18"/>
      <c r="E9" s="18"/>
      <c r="F9" s="18"/>
      <c r="G9" s="4"/>
      <c r="H9" s="4"/>
      <c r="I9" s="4"/>
    </row>
    <row r="10" spans="1:9" ht="25.5" x14ac:dyDescent="0.25">
      <c r="A10" s="15" t="s">
        <v>7</v>
      </c>
      <c r="B10" s="45" t="s">
        <v>8</v>
      </c>
      <c r="C10" s="45" t="s">
        <v>9</v>
      </c>
      <c r="D10" s="45" t="s">
        <v>34</v>
      </c>
      <c r="E10" s="45" t="s">
        <v>63</v>
      </c>
      <c r="F10" s="15" t="s">
        <v>64</v>
      </c>
      <c r="G10" s="15" t="s">
        <v>65</v>
      </c>
      <c r="H10" s="15" t="s">
        <v>62</v>
      </c>
      <c r="I10" s="15" t="s">
        <v>62</v>
      </c>
    </row>
    <row r="11" spans="1:9" ht="32.25" customHeight="1" x14ac:dyDescent="0.25">
      <c r="A11" s="7">
        <v>8</v>
      </c>
      <c r="B11" s="7"/>
      <c r="C11" s="7"/>
      <c r="D11" s="7" t="s">
        <v>19</v>
      </c>
      <c r="E11" s="57">
        <v>0</v>
      </c>
      <c r="F11" s="6">
        <v>0</v>
      </c>
      <c r="G11" s="6">
        <v>0</v>
      </c>
      <c r="H11" s="6">
        <v>0</v>
      </c>
      <c r="I11" s="6">
        <v>0</v>
      </c>
    </row>
    <row r="12" spans="1:9" ht="26.25" customHeight="1" x14ac:dyDescent="0.25">
      <c r="A12" s="7"/>
      <c r="B12" s="12">
        <v>84</v>
      </c>
      <c r="C12" s="12"/>
      <c r="D12" s="12" t="s">
        <v>25</v>
      </c>
      <c r="E12" s="57">
        <v>0</v>
      </c>
      <c r="F12" s="6">
        <v>0</v>
      </c>
      <c r="G12" s="6">
        <v>0</v>
      </c>
      <c r="H12" s="6">
        <v>0</v>
      </c>
      <c r="I12" s="6">
        <v>0</v>
      </c>
    </row>
    <row r="13" spans="1:9" ht="35.25" customHeight="1" x14ac:dyDescent="0.25">
      <c r="A13" s="8"/>
      <c r="B13" s="8"/>
      <c r="C13" s="9">
        <v>81</v>
      </c>
      <c r="D13" s="13" t="s">
        <v>26</v>
      </c>
      <c r="E13" s="57">
        <v>0</v>
      </c>
      <c r="F13" s="6">
        <v>0</v>
      </c>
      <c r="G13" s="6">
        <v>0</v>
      </c>
      <c r="H13" s="6">
        <v>0</v>
      </c>
      <c r="I13" s="6">
        <v>0</v>
      </c>
    </row>
    <row r="14" spans="1:9" ht="42.75" customHeight="1" x14ac:dyDescent="0.25">
      <c r="A14" s="10">
        <v>5</v>
      </c>
      <c r="B14" s="11"/>
      <c r="C14" s="11"/>
      <c r="D14" s="19" t="s">
        <v>20</v>
      </c>
      <c r="E14" s="57">
        <v>0</v>
      </c>
      <c r="F14" s="6">
        <v>0</v>
      </c>
      <c r="G14" s="6">
        <v>0</v>
      </c>
      <c r="H14" s="6">
        <v>0</v>
      </c>
      <c r="I14" s="6">
        <v>0</v>
      </c>
    </row>
    <row r="15" spans="1:9" ht="33.75" customHeight="1" x14ac:dyDescent="0.25">
      <c r="A15" s="12"/>
      <c r="B15" s="12">
        <v>54</v>
      </c>
      <c r="C15" s="12"/>
      <c r="D15" s="20" t="s">
        <v>27</v>
      </c>
      <c r="E15" s="57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25">
      <c r="A16" s="12"/>
      <c r="B16" s="12"/>
      <c r="C16" s="9">
        <v>11</v>
      </c>
      <c r="D16" s="9" t="s">
        <v>11</v>
      </c>
      <c r="E16" s="57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25">
      <c r="A17" s="12"/>
      <c r="B17" s="12"/>
      <c r="C17" s="9">
        <v>31</v>
      </c>
      <c r="D17" s="9" t="s">
        <v>28</v>
      </c>
      <c r="E17" s="57">
        <v>0</v>
      </c>
      <c r="F17" s="6">
        <v>0</v>
      </c>
      <c r="G17" s="6">
        <v>0</v>
      </c>
      <c r="H17" s="6">
        <v>0</v>
      </c>
      <c r="I17" s="6">
        <v>0</v>
      </c>
    </row>
  </sheetData>
  <mergeCells count="4">
    <mergeCell ref="A1:I1"/>
    <mergeCell ref="A3:I3"/>
    <mergeCell ref="A7:I7"/>
    <mergeCell ref="D5:G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5"/>
  <sheetViews>
    <sheetView workbookViewId="0">
      <selection sqref="A1:I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  <col min="8" max="8" width="25.28515625" style="64" customWidth="1"/>
    <col min="9" max="9" width="25.28515625" customWidth="1"/>
  </cols>
  <sheetData>
    <row r="1" spans="1:9" ht="42" customHeight="1" x14ac:dyDescent="0.25">
      <c r="A1" s="451" t="s">
        <v>338</v>
      </c>
      <c r="B1" s="451"/>
      <c r="C1" s="451"/>
      <c r="D1" s="451"/>
      <c r="E1" s="451"/>
      <c r="F1" s="451"/>
      <c r="G1" s="451"/>
      <c r="H1" s="451"/>
      <c r="I1" s="451"/>
    </row>
    <row r="2" spans="1:9" ht="18" customHeight="1" x14ac:dyDescent="0.25">
      <c r="A2" s="3"/>
      <c r="B2" s="3"/>
      <c r="C2" s="3"/>
      <c r="D2" s="3"/>
      <c r="E2" s="18"/>
      <c r="F2" s="3"/>
      <c r="G2" s="3"/>
      <c r="H2" s="18"/>
      <c r="I2" s="3"/>
    </row>
    <row r="3" spans="1:9" ht="15.75" x14ac:dyDescent="0.25">
      <c r="A3" s="451" t="s">
        <v>22</v>
      </c>
      <c r="B3" s="451"/>
      <c r="C3" s="451"/>
      <c r="D3" s="451"/>
      <c r="E3" s="451"/>
      <c r="F3" s="451"/>
      <c r="G3" s="459"/>
      <c r="H3" s="459"/>
      <c r="I3" s="459"/>
    </row>
    <row r="4" spans="1:9" ht="18" x14ac:dyDescent="0.25">
      <c r="A4" s="3"/>
      <c r="B4" s="3"/>
      <c r="C4" s="3"/>
      <c r="D4" s="3"/>
      <c r="E4" s="18"/>
      <c r="F4" s="3"/>
      <c r="G4" s="4"/>
      <c r="H4" s="4"/>
      <c r="I4" s="4"/>
    </row>
    <row r="5" spans="1:9" ht="18" customHeight="1" x14ac:dyDescent="0.25">
      <c r="A5" s="451" t="s">
        <v>86</v>
      </c>
      <c r="B5" s="460"/>
      <c r="C5" s="460"/>
      <c r="D5" s="460"/>
      <c r="E5" s="460"/>
      <c r="F5" s="460"/>
      <c r="G5" s="460"/>
      <c r="H5" s="460"/>
      <c r="I5" s="460"/>
    </row>
    <row r="6" spans="1:9" ht="32.25" customHeight="1" x14ac:dyDescent="0.3">
      <c r="A6" s="49"/>
      <c r="B6" s="50"/>
      <c r="C6" s="50"/>
      <c r="D6" s="54" t="s">
        <v>73</v>
      </c>
      <c r="E6" s="55"/>
      <c r="F6" s="56"/>
      <c r="G6" s="51"/>
      <c r="H6" s="51"/>
      <c r="I6" s="50"/>
    </row>
    <row r="7" spans="1:9" ht="18" x14ac:dyDescent="0.25">
      <c r="A7" s="3"/>
      <c r="B7" s="3"/>
      <c r="C7" s="3"/>
      <c r="D7" s="3"/>
      <c r="E7" s="18"/>
      <c r="F7" s="3"/>
      <c r="G7" s="4"/>
      <c r="H7" s="4"/>
      <c r="I7" s="4"/>
    </row>
    <row r="8" spans="1:9" ht="25.5" x14ac:dyDescent="0.25">
      <c r="A8" s="15" t="s">
        <v>7</v>
      </c>
      <c r="B8" s="14" t="s">
        <v>8</v>
      </c>
      <c r="C8" s="14" t="s">
        <v>9</v>
      </c>
      <c r="D8" s="14" t="s">
        <v>34</v>
      </c>
      <c r="E8" s="42" t="s">
        <v>63</v>
      </c>
      <c r="F8" s="15" t="s">
        <v>64</v>
      </c>
      <c r="G8" s="15" t="s">
        <v>65</v>
      </c>
      <c r="H8" s="15" t="s">
        <v>62</v>
      </c>
      <c r="I8" s="15" t="s">
        <v>62</v>
      </c>
    </row>
    <row r="9" spans="1:9" ht="25.5" x14ac:dyDescent="0.25">
      <c r="A9" s="7">
        <v>8</v>
      </c>
      <c r="B9" s="7"/>
      <c r="C9" s="7"/>
      <c r="D9" s="7" t="s">
        <v>19</v>
      </c>
      <c r="E9" s="12">
        <v>0</v>
      </c>
      <c r="F9" s="6">
        <v>0</v>
      </c>
      <c r="G9" s="6">
        <v>0</v>
      </c>
      <c r="H9" s="6">
        <v>0</v>
      </c>
      <c r="I9" s="6">
        <v>0</v>
      </c>
    </row>
    <row r="10" spans="1:9" x14ac:dyDescent="0.25">
      <c r="A10" s="7"/>
      <c r="B10" s="12">
        <v>84</v>
      </c>
      <c r="C10" s="12"/>
      <c r="D10" s="12" t="s">
        <v>25</v>
      </c>
      <c r="E10" s="12">
        <v>0</v>
      </c>
      <c r="F10" s="6">
        <v>0</v>
      </c>
      <c r="G10" s="6">
        <v>0</v>
      </c>
      <c r="H10" s="6">
        <v>0</v>
      </c>
      <c r="I10" s="6">
        <v>0</v>
      </c>
    </row>
    <row r="11" spans="1:9" ht="25.5" x14ac:dyDescent="0.25">
      <c r="A11" s="8"/>
      <c r="B11" s="8"/>
      <c r="C11" s="9">
        <v>81</v>
      </c>
      <c r="D11" s="13" t="s">
        <v>26</v>
      </c>
      <c r="E11" s="12">
        <v>0</v>
      </c>
      <c r="F11" s="6">
        <v>0</v>
      </c>
      <c r="G11" s="6">
        <v>0</v>
      </c>
      <c r="H11" s="6">
        <v>0</v>
      </c>
      <c r="I11" s="6">
        <v>0</v>
      </c>
    </row>
    <row r="12" spans="1:9" ht="25.5" x14ac:dyDescent="0.25">
      <c r="A12" s="10">
        <v>5</v>
      </c>
      <c r="B12" s="11"/>
      <c r="C12" s="11"/>
      <c r="D12" s="19" t="s">
        <v>20</v>
      </c>
      <c r="E12" s="12">
        <v>0</v>
      </c>
      <c r="F12" s="6">
        <v>0</v>
      </c>
      <c r="G12" s="6">
        <v>0</v>
      </c>
      <c r="H12" s="6">
        <v>0</v>
      </c>
      <c r="I12" s="6">
        <v>0</v>
      </c>
    </row>
    <row r="13" spans="1:9" ht="25.5" x14ac:dyDescent="0.25">
      <c r="A13" s="12"/>
      <c r="B13" s="12">
        <v>54</v>
      </c>
      <c r="C13" s="12"/>
      <c r="D13" s="20" t="s">
        <v>27</v>
      </c>
      <c r="E13" s="12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25">
      <c r="A14" s="12"/>
      <c r="B14" s="12"/>
      <c r="C14" s="9">
        <v>11</v>
      </c>
      <c r="D14" s="9" t="s">
        <v>11</v>
      </c>
      <c r="E14" s="12">
        <v>0</v>
      </c>
      <c r="F14" s="6">
        <v>0</v>
      </c>
      <c r="G14" s="6">
        <v>0</v>
      </c>
      <c r="H14" s="6">
        <v>0</v>
      </c>
      <c r="I14" s="6">
        <v>0</v>
      </c>
    </row>
    <row r="15" spans="1:9" x14ac:dyDescent="0.25">
      <c r="A15" s="12"/>
      <c r="B15" s="12"/>
      <c r="C15" s="9">
        <v>31</v>
      </c>
      <c r="D15" s="9" t="s">
        <v>28</v>
      </c>
      <c r="E15" s="12">
        <v>0</v>
      </c>
      <c r="F15" s="6">
        <v>0</v>
      </c>
      <c r="G15" s="6">
        <v>0</v>
      </c>
      <c r="H15" s="6">
        <v>0</v>
      </c>
      <c r="I15" s="6">
        <v>0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37"/>
  <sheetViews>
    <sheetView zoomScaleNormal="100" workbookViewId="0">
      <selection activeCell="G176" sqref="G176"/>
    </sheetView>
  </sheetViews>
  <sheetFormatPr defaultRowHeight="15" x14ac:dyDescent="0.25"/>
  <cols>
    <col min="1" max="1" width="21.5703125" customWidth="1"/>
    <col min="2" max="2" width="23.85546875" customWidth="1"/>
    <col min="3" max="3" width="16.85546875" style="236" customWidth="1"/>
    <col min="4" max="4" width="4" style="35" hidden="1" customWidth="1"/>
    <col min="5" max="5" width="20.85546875" style="35" customWidth="1"/>
    <col min="6" max="7" width="19.42578125" style="35" customWidth="1"/>
    <col min="8" max="8" width="18.7109375" style="35" customWidth="1"/>
    <col min="10" max="10" width="11.5703125" style="295" bestFit="1" customWidth="1"/>
    <col min="11" max="11" width="18.7109375" customWidth="1"/>
    <col min="12" max="12" width="10.85546875" bestFit="1" customWidth="1"/>
  </cols>
  <sheetData>
    <row r="1" spans="1:11" ht="42" customHeight="1" x14ac:dyDescent="0.25">
      <c r="A1" s="451" t="s">
        <v>338</v>
      </c>
      <c r="B1" s="451"/>
      <c r="C1" s="451"/>
      <c r="D1" s="451"/>
      <c r="E1" s="451"/>
      <c r="F1" s="451"/>
      <c r="G1" s="451"/>
      <c r="H1" s="451"/>
    </row>
    <row r="2" spans="1:11" ht="18" x14ac:dyDescent="0.25">
      <c r="A2" s="3"/>
      <c r="B2" s="3"/>
      <c r="C2" s="228"/>
      <c r="D2" s="31"/>
      <c r="E2" s="31"/>
      <c r="F2" s="32"/>
      <c r="G2" s="32"/>
      <c r="H2" s="32"/>
    </row>
    <row r="3" spans="1:11" ht="18" customHeight="1" x14ac:dyDescent="0.25">
      <c r="A3" s="451" t="s">
        <v>21</v>
      </c>
      <c r="B3" s="460"/>
      <c r="C3" s="460"/>
      <c r="D3" s="460"/>
      <c r="E3" s="460"/>
      <c r="F3" s="460"/>
      <c r="G3" s="460"/>
      <c r="H3" s="460"/>
    </row>
    <row r="4" spans="1:11" ht="18" customHeight="1" x14ac:dyDescent="0.25">
      <c r="A4" s="43"/>
      <c r="B4" s="44"/>
      <c r="C4" s="224"/>
      <c r="D4" s="44"/>
      <c r="E4" s="203"/>
      <c r="F4" s="44"/>
      <c r="G4" s="250"/>
      <c r="H4" s="44"/>
    </row>
    <row r="5" spans="1:11" ht="18" customHeight="1" x14ac:dyDescent="0.25">
      <c r="A5" s="43"/>
      <c r="B5" s="44"/>
      <c r="C5" s="224"/>
      <c r="D5" s="165"/>
      <c r="E5" s="165"/>
      <c r="F5" s="44"/>
      <c r="G5" s="250"/>
      <c r="H5" s="44"/>
    </row>
    <row r="6" spans="1:11" ht="18" x14ac:dyDescent="0.25">
      <c r="A6" s="3"/>
      <c r="B6" s="3"/>
      <c r="C6" s="228"/>
      <c r="D6" s="31"/>
      <c r="E6" s="31"/>
      <c r="F6" s="32"/>
      <c r="G6" s="32"/>
      <c r="H6" s="32"/>
    </row>
    <row r="7" spans="1:11" ht="21" customHeight="1" thickBot="1" x14ac:dyDescent="0.3">
      <c r="A7" s="188"/>
      <c r="B7" s="491"/>
      <c r="C7" s="492"/>
      <c r="D7" s="492"/>
      <c r="E7" s="492"/>
      <c r="F7" s="492"/>
      <c r="G7" s="492"/>
      <c r="H7" s="492"/>
    </row>
    <row r="8" spans="1:11" ht="25.5" customHeight="1" thickBot="1" x14ac:dyDescent="0.3">
      <c r="A8" s="269" t="s">
        <v>23</v>
      </c>
      <c r="B8" s="270" t="s">
        <v>34</v>
      </c>
      <c r="C8" s="271" t="s">
        <v>63</v>
      </c>
      <c r="D8" s="270" t="s">
        <v>275</v>
      </c>
      <c r="E8" s="270" t="s">
        <v>64</v>
      </c>
      <c r="F8" s="270" t="s">
        <v>65</v>
      </c>
      <c r="G8" s="270" t="s">
        <v>62</v>
      </c>
      <c r="H8" s="272" t="s">
        <v>252</v>
      </c>
    </row>
    <row r="9" spans="1:11" s="64" customFormat="1" ht="25.5" customHeight="1" x14ac:dyDescent="0.25">
      <c r="A9" s="265"/>
      <c r="B9" s="266">
        <v>1</v>
      </c>
      <c r="C9" s="267">
        <v>2</v>
      </c>
      <c r="D9" s="266"/>
      <c r="E9" s="266">
        <v>3</v>
      </c>
      <c r="F9" s="266">
        <v>4</v>
      </c>
      <c r="G9" s="266" t="s">
        <v>289</v>
      </c>
      <c r="H9" s="268" t="s">
        <v>290</v>
      </c>
      <c r="J9" s="295"/>
    </row>
    <row r="10" spans="1:11" ht="25.5" customHeight="1" thickBot="1" x14ac:dyDescent="0.3">
      <c r="A10" s="208" t="s">
        <v>49</v>
      </c>
      <c r="B10" s="208" t="s">
        <v>38</v>
      </c>
      <c r="C10" s="225"/>
      <c r="D10" s="208"/>
      <c r="E10" s="326"/>
      <c r="F10" s="209"/>
      <c r="G10" s="209"/>
      <c r="H10" s="210"/>
      <c r="J10" s="298"/>
    </row>
    <row r="11" spans="1:11" ht="29.25" customHeight="1" thickBot="1" x14ac:dyDescent="0.3">
      <c r="A11" s="211" t="s">
        <v>154</v>
      </c>
      <c r="B11" s="171" t="s">
        <v>155</v>
      </c>
      <c r="C11" s="229"/>
      <c r="D11" s="172"/>
      <c r="E11" s="173"/>
      <c r="F11" s="173"/>
      <c r="G11" s="263"/>
      <c r="H11" s="174"/>
      <c r="I11" s="26"/>
      <c r="J11" s="298"/>
      <c r="K11" s="35"/>
    </row>
    <row r="12" spans="1:11" s="191" customFormat="1" x14ac:dyDescent="0.25">
      <c r="A12" s="192">
        <v>11</v>
      </c>
      <c r="B12" s="193" t="s">
        <v>41</v>
      </c>
      <c r="C12" s="230"/>
      <c r="D12" s="195"/>
      <c r="E12" s="198"/>
      <c r="F12" s="198"/>
      <c r="G12" s="198"/>
      <c r="H12" s="198"/>
      <c r="I12" s="196"/>
      <c r="J12" s="296"/>
      <c r="K12" s="221"/>
    </row>
    <row r="13" spans="1:11" x14ac:dyDescent="0.25">
      <c r="A13" s="112"/>
      <c r="B13" s="113" t="s">
        <v>156</v>
      </c>
      <c r="C13" s="116">
        <v>48050.93</v>
      </c>
      <c r="D13" s="115"/>
      <c r="E13" s="116">
        <v>105346</v>
      </c>
      <c r="F13" s="116">
        <v>68021.919999999998</v>
      </c>
      <c r="G13" s="116">
        <f>F13/C13*100</f>
        <v>141.56213001496536</v>
      </c>
      <c r="H13" s="111">
        <f>F13/E13*100</f>
        <v>64.570007404172912</v>
      </c>
      <c r="I13" s="26"/>
      <c r="J13" s="298"/>
      <c r="K13" s="35"/>
    </row>
    <row r="14" spans="1:11" x14ac:dyDescent="0.25">
      <c r="A14" s="112"/>
      <c r="B14" s="113" t="s">
        <v>157</v>
      </c>
      <c r="C14" s="116">
        <v>48050.93</v>
      </c>
      <c r="D14" s="115"/>
      <c r="E14" s="116">
        <v>105346</v>
      </c>
      <c r="F14" s="116">
        <v>68021.919999999998</v>
      </c>
      <c r="G14" s="116">
        <f>F14/C14*100</f>
        <v>141.56213001496536</v>
      </c>
      <c r="H14" s="111">
        <f>F14/E14*100</f>
        <v>64.570007404172912</v>
      </c>
      <c r="I14" s="26"/>
      <c r="K14" s="35"/>
    </row>
    <row r="15" spans="1:11" ht="29.25" customHeight="1" x14ac:dyDescent="0.25">
      <c r="A15" s="117"/>
      <c r="B15" s="118" t="s">
        <v>261</v>
      </c>
      <c r="C15" s="116">
        <v>48050.93</v>
      </c>
      <c r="D15" s="116">
        <f t="shared" ref="D15" si="0">D16+D17</f>
        <v>0</v>
      </c>
      <c r="E15" s="116">
        <v>105346</v>
      </c>
      <c r="F15" s="116">
        <v>68021.919999999998</v>
      </c>
      <c r="G15" s="116">
        <f>F15/C15*100</f>
        <v>141.56213001496536</v>
      </c>
      <c r="H15" s="111">
        <f t="shared" ref="H15:H44" si="1">F15/E15*100</f>
        <v>64.570007404172912</v>
      </c>
      <c r="J15" s="298"/>
      <c r="K15" s="35"/>
    </row>
    <row r="16" spans="1:11" ht="16.5" customHeight="1" x14ac:dyDescent="0.25">
      <c r="A16" s="120"/>
      <c r="B16" s="121" t="s">
        <v>158</v>
      </c>
      <c r="C16" s="154"/>
      <c r="D16" s="122"/>
      <c r="E16" s="123">
        <v>7000</v>
      </c>
      <c r="F16" s="154">
        <v>3661.51</v>
      </c>
      <c r="G16" s="116"/>
      <c r="H16" s="111">
        <f t="shared" si="1"/>
        <v>52.307285714285726</v>
      </c>
      <c r="I16" s="26"/>
      <c r="K16" s="35"/>
    </row>
    <row r="17" spans="1:12" ht="26.25" customHeight="1" x14ac:dyDescent="0.25">
      <c r="A17" s="125"/>
      <c r="B17" s="121" t="s">
        <v>160</v>
      </c>
      <c r="C17" s="123"/>
      <c r="D17" s="122"/>
      <c r="E17" s="123">
        <v>800</v>
      </c>
      <c r="F17" s="123">
        <v>1677.7</v>
      </c>
      <c r="G17" s="116"/>
      <c r="H17" s="111">
        <f t="shared" si="1"/>
        <v>209.71250000000001</v>
      </c>
      <c r="I17" s="35"/>
      <c r="J17" s="298"/>
      <c r="K17" s="35"/>
      <c r="L17" s="35"/>
    </row>
    <row r="18" spans="1:12" ht="27.75" customHeight="1" x14ac:dyDescent="0.25">
      <c r="A18" s="125"/>
      <c r="B18" s="121" t="s">
        <v>161</v>
      </c>
      <c r="C18" s="123"/>
      <c r="D18" s="122"/>
      <c r="E18" s="123"/>
      <c r="F18" s="123">
        <v>1677.7</v>
      </c>
      <c r="G18" s="116">
        <v>0</v>
      </c>
      <c r="H18" s="111"/>
      <c r="K18" s="35"/>
    </row>
    <row r="19" spans="1:12" x14ac:dyDescent="0.25">
      <c r="A19" s="125"/>
      <c r="B19" s="118" t="s">
        <v>264</v>
      </c>
      <c r="C19" s="116"/>
      <c r="D19" s="116">
        <f t="shared" ref="D19" si="2">D20+D21+D22+D23+D24+D25</f>
        <v>0</v>
      </c>
      <c r="E19" s="116"/>
      <c r="F19" s="116">
        <f>F20+F21+F22+F23+F24+F25</f>
        <v>33846.68</v>
      </c>
      <c r="G19" s="116"/>
      <c r="H19" s="111"/>
      <c r="I19" s="35"/>
      <c r="J19" s="298"/>
      <c r="K19" s="35"/>
    </row>
    <row r="20" spans="1:12" x14ac:dyDescent="0.25">
      <c r="A20" s="125"/>
      <c r="B20" s="121" t="s">
        <v>162</v>
      </c>
      <c r="C20" s="123"/>
      <c r="D20" s="122"/>
      <c r="E20" s="123">
        <v>15816</v>
      </c>
      <c r="F20" s="154">
        <v>15399.18</v>
      </c>
      <c r="G20" s="116"/>
      <c r="H20" s="111">
        <f t="shared" si="1"/>
        <v>97.36456752655539</v>
      </c>
      <c r="I20" s="35"/>
      <c r="J20" s="298"/>
      <c r="K20" s="35"/>
    </row>
    <row r="21" spans="1:12" x14ac:dyDescent="0.25">
      <c r="A21" s="125"/>
      <c r="B21" s="121" t="s">
        <v>163</v>
      </c>
      <c r="C21" s="123"/>
      <c r="D21" s="122"/>
      <c r="E21" s="123">
        <v>30000</v>
      </c>
      <c r="F21" s="123">
        <v>15247.61</v>
      </c>
      <c r="G21" s="116"/>
      <c r="H21" s="111">
        <f t="shared" si="1"/>
        <v>50.825366666666675</v>
      </c>
      <c r="J21" s="298"/>
      <c r="K21" s="35"/>
    </row>
    <row r="22" spans="1:12" x14ac:dyDescent="0.25">
      <c r="A22" s="125"/>
      <c r="B22" s="121" t="s">
        <v>164</v>
      </c>
      <c r="C22" s="123"/>
      <c r="D22" s="122"/>
      <c r="E22" s="123"/>
      <c r="F22" s="123"/>
      <c r="G22" s="116"/>
      <c r="H22" s="111"/>
      <c r="I22" s="35"/>
      <c r="J22" s="298"/>
      <c r="K22" s="35"/>
    </row>
    <row r="23" spans="1:12" ht="26.25" x14ac:dyDescent="0.25">
      <c r="A23" s="125"/>
      <c r="B23" s="121" t="s">
        <v>165</v>
      </c>
      <c r="C23" s="123"/>
      <c r="D23" s="122"/>
      <c r="E23" s="123">
        <v>1500</v>
      </c>
      <c r="F23" s="123">
        <v>1073.3800000000001</v>
      </c>
      <c r="G23" s="116">
        <v>0</v>
      </c>
      <c r="H23" s="111">
        <f t="shared" si="1"/>
        <v>71.558666666666667</v>
      </c>
      <c r="J23" s="298"/>
    </row>
    <row r="24" spans="1:12" ht="26.25" x14ac:dyDescent="0.25">
      <c r="A24" s="120"/>
      <c r="B24" s="121" t="s">
        <v>166</v>
      </c>
      <c r="C24" s="123"/>
      <c r="D24" s="122"/>
      <c r="E24" s="123">
        <v>1500</v>
      </c>
      <c r="F24" s="123">
        <v>542.66999999999996</v>
      </c>
      <c r="G24" s="116">
        <v>0</v>
      </c>
      <c r="H24" s="111">
        <f t="shared" si="1"/>
        <v>36.177999999999997</v>
      </c>
      <c r="J24" s="298"/>
      <c r="K24" s="35"/>
    </row>
    <row r="25" spans="1:12" ht="26.25" x14ac:dyDescent="0.25">
      <c r="A25" s="120"/>
      <c r="B25" s="121" t="s">
        <v>167</v>
      </c>
      <c r="C25" s="123"/>
      <c r="D25" s="122"/>
      <c r="E25" s="123">
        <v>1300</v>
      </c>
      <c r="F25" s="123">
        <v>1583.84</v>
      </c>
      <c r="G25" s="116">
        <v>0</v>
      </c>
      <c r="H25" s="111">
        <f t="shared" si="1"/>
        <v>121.83384615384614</v>
      </c>
      <c r="J25" s="298"/>
    </row>
    <row r="26" spans="1:12" x14ac:dyDescent="0.25">
      <c r="A26" s="126"/>
      <c r="B26" s="118" t="s">
        <v>211</v>
      </c>
      <c r="C26" s="116"/>
      <c r="D26" s="119"/>
      <c r="E26" s="116"/>
      <c r="F26" s="116">
        <f>F27+F28+F29+F30+F31+F32+F33+F34+F35</f>
        <v>25497.37</v>
      </c>
      <c r="G26" s="116"/>
      <c r="H26" s="111"/>
      <c r="J26" s="298"/>
      <c r="K26" s="35"/>
    </row>
    <row r="27" spans="1:12" ht="26.25" x14ac:dyDescent="0.25">
      <c r="A27" s="125"/>
      <c r="B27" s="121" t="s">
        <v>168</v>
      </c>
      <c r="C27" s="154"/>
      <c r="D27" s="122"/>
      <c r="E27" s="123">
        <v>4400</v>
      </c>
      <c r="F27" s="154">
        <v>1914.92</v>
      </c>
      <c r="G27" s="116"/>
      <c r="H27" s="111">
        <f t="shared" si="1"/>
        <v>43.520909090909093</v>
      </c>
      <c r="I27" s="35"/>
    </row>
    <row r="28" spans="1:12" ht="26.25" x14ac:dyDescent="0.25">
      <c r="A28" s="125"/>
      <c r="B28" s="121" t="s">
        <v>169</v>
      </c>
      <c r="C28" s="154"/>
      <c r="D28" s="122"/>
      <c r="E28" s="123">
        <v>11820</v>
      </c>
      <c r="F28" s="154">
        <v>11820</v>
      </c>
      <c r="G28" s="116">
        <v>0</v>
      </c>
      <c r="H28" s="111">
        <f t="shared" si="1"/>
        <v>100</v>
      </c>
    </row>
    <row r="29" spans="1:12" ht="26.25" x14ac:dyDescent="0.25">
      <c r="A29" s="125"/>
      <c r="B29" s="121" t="s">
        <v>170</v>
      </c>
      <c r="C29" s="123"/>
      <c r="D29" s="122"/>
      <c r="E29" s="123">
        <v>600</v>
      </c>
      <c r="F29" s="123">
        <v>248.85</v>
      </c>
      <c r="G29" s="116"/>
      <c r="H29" s="111">
        <f t="shared" si="1"/>
        <v>41.475000000000001</v>
      </c>
      <c r="K29" s="35"/>
    </row>
    <row r="30" spans="1:12" x14ac:dyDescent="0.25">
      <c r="A30" s="120"/>
      <c r="B30" s="121" t="s">
        <v>171</v>
      </c>
      <c r="C30" s="123"/>
      <c r="D30" s="122"/>
      <c r="E30" s="123">
        <v>6500</v>
      </c>
      <c r="F30" s="123">
        <v>4953.96</v>
      </c>
      <c r="G30" s="116"/>
      <c r="H30" s="111">
        <f t="shared" si="1"/>
        <v>76.214769230769235</v>
      </c>
      <c r="I30" s="35"/>
    </row>
    <row r="31" spans="1:12" x14ac:dyDescent="0.25">
      <c r="A31" s="125"/>
      <c r="B31" s="121" t="s">
        <v>172</v>
      </c>
      <c r="C31" s="123"/>
      <c r="D31" s="122"/>
      <c r="E31" s="123"/>
      <c r="F31" s="123">
        <v>0</v>
      </c>
      <c r="G31" s="116"/>
      <c r="H31" s="111"/>
    </row>
    <row r="32" spans="1:12" x14ac:dyDescent="0.25">
      <c r="A32" s="125"/>
      <c r="B32" s="121" t="s">
        <v>173</v>
      </c>
      <c r="C32" s="123"/>
      <c r="D32" s="122"/>
      <c r="E32" s="123">
        <v>8400</v>
      </c>
      <c r="F32" s="123">
        <v>0</v>
      </c>
      <c r="G32" s="116">
        <v>0</v>
      </c>
      <c r="H32" s="111">
        <f t="shared" si="1"/>
        <v>0</v>
      </c>
    </row>
    <row r="33" spans="1:14" ht="26.25" x14ac:dyDescent="0.25">
      <c r="A33" s="125"/>
      <c r="B33" s="121" t="s">
        <v>174</v>
      </c>
      <c r="C33" s="123"/>
      <c r="D33" s="122"/>
      <c r="E33" s="123">
        <v>3000</v>
      </c>
      <c r="F33" s="123">
        <v>3760.6</v>
      </c>
      <c r="G33" s="116"/>
      <c r="H33" s="111">
        <f t="shared" si="1"/>
        <v>125.35333333333334</v>
      </c>
    </row>
    <row r="34" spans="1:14" x14ac:dyDescent="0.25">
      <c r="A34" s="125"/>
      <c r="B34" s="121" t="s">
        <v>175</v>
      </c>
      <c r="C34" s="154"/>
      <c r="D34" s="122"/>
      <c r="E34" s="123">
        <v>4500</v>
      </c>
      <c r="F34" s="154">
        <v>1607.15</v>
      </c>
      <c r="G34" s="116"/>
      <c r="H34" s="111">
        <f t="shared" si="1"/>
        <v>35.714444444444446</v>
      </c>
    </row>
    <row r="35" spans="1:14" x14ac:dyDescent="0.25">
      <c r="A35" s="125"/>
      <c r="B35" s="121" t="s">
        <v>176</v>
      </c>
      <c r="C35" s="123"/>
      <c r="D35" s="122"/>
      <c r="E35" s="123">
        <v>4000</v>
      </c>
      <c r="F35" s="123">
        <v>1191.8900000000001</v>
      </c>
      <c r="G35" s="116"/>
      <c r="H35" s="111">
        <f t="shared" si="1"/>
        <v>29.797250000000002</v>
      </c>
      <c r="I35" s="35"/>
    </row>
    <row r="36" spans="1:14" x14ac:dyDescent="0.25">
      <c r="A36" s="125"/>
      <c r="B36" s="118" t="s">
        <v>265</v>
      </c>
      <c r="C36" s="116"/>
      <c r="D36" s="116">
        <v>780.57</v>
      </c>
      <c r="E36" s="116"/>
      <c r="F36" s="116">
        <f>F37+F38+F39+F40</f>
        <v>3338.66</v>
      </c>
      <c r="G36" s="116"/>
      <c r="H36" s="111"/>
    </row>
    <row r="37" spans="1:14" x14ac:dyDescent="0.25">
      <c r="A37" s="120"/>
      <c r="B37" s="121" t="s">
        <v>177</v>
      </c>
      <c r="C37" s="123"/>
      <c r="D37" s="122"/>
      <c r="E37" s="123">
        <v>1500</v>
      </c>
      <c r="F37" s="123">
        <v>705.08</v>
      </c>
      <c r="G37" s="116">
        <v>0</v>
      </c>
      <c r="H37" s="111">
        <f t="shared" si="1"/>
        <v>47.00533333333334</v>
      </c>
    </row>
    <row r="38" spans="1:14" x14ac:dyDescent="0.25">
      <c r="A38" s="125"/>
      <c r="B38" s="121" t="s">
        <v>178</v>
      </c>
      <c r="C38" s="123"/>
      <c r="D38" s="122"/>
      <c r="E38" s="123"/>
      <c r="F38" s="123"/>
      <c r="G38" s="116"/>
      <c r="H38" s="111"/>
    </row>
    <row r="39" spans="1:14" x14ac:dyDescent="0.25">
      <c r="A39" s="125"/>
      <c r="B39" s="121" t="s">
        <v>179</v>
      </c>
      <c r="C39" s="123"/>
      <c r="D39" s="122"/>
      <c r="E39" s="123">
        <v>210</v>
      </c>
      <c r="F39" s="123">
        <v>141.66</v>
      </c>
      <c r="G39" s="116"/>
      <c r="H39" s="111">
        <f t="shared" si="1"/>
        <v>67.457142857142856</v>
      </c>
    </row>
    <row r="40" spans="1:14" ht="27" thickBot="1" x14ac:dyDescent="0.3">
      <c r="A40" s="161"/>
      <c r="B40" s="146" t="s">
        <v>180</v>
      </c>
      <c r="C40" s="145"/>
      <c r="D40" s="175"/>
      <c r="E40" s="145">
        <v>2500</v>
      </c>
      <c r="F40" s="145">
        <v>2491.92</v>
      </c>
      <c r="G40" s="116"/>
      <c r="H40" s="111">
        <f t="shared" si="1"/>
        <v>99.6768</v>
      </c>
      <c r="I40" s="35"/>
    </row>
    <row r="41" spans="1:14" ht="27" thickBot="1" x14ac:dyDescent="0.3">
      <c r="A41" s="170" t="s">
        <v>39</v>
      </c>
      <c r="B41" s="171" t="s">
        <v>181</v>
      </c>
      <c r="C41" s="171"/>
      <c r="D41" s="172"/>
      <c r="E41" s="173"/>
      <c r="F41" s="173"/>
      <c r="G41" s="263"/>
      <c r="H41" s="174"/>
    </row>
    <row r="42" spans="1:14" s="191" customFormat="1" x14ac:dyDescent="0.25">
      <c r="A42" s="197">
        <v>11</v>
      </c>
      <c r="B42" s="193" t="s">
        <v>41</v>
      </c>
      <c r="C42" s="230"/>
      <c r="D42" s="195"/>
      <c r="E42" s="198"/>
      <c r="F42" s="198"/>
      <c r="G42" s="198"/>
      <c r="H42" s="198"/>
      <c r="J42" s="296"/>
    </row>
    <row r="43" spans="1:14" x14ac:dyDescent="0.25">
      <c r="A43" s="127"/>
      <c r="B43" s="114" t="s">
        <v>182</v>
      </c>
      <c r="C43" s="116">
        <v>2.0499999999999998</v>
      </c>
      <c r="D43" s="119"/>
      <c r="E43" s="116">
        <v>10</v>
      </c>
      <c r="F43" s="116">
        <v>0.06</v>
      </c>
      <c r="G43" s="116">
        <f>F43/C43*100</f>
        <v>2.9268292682926833</v>
      </c>
      <c r="H43" s="111">
        <f t="shared" si="1"/>
        <v>0.6</v>
      </c>
    </row>
    <row r="44" spans="1:14" ht="27" customHeight="1" x14ac:dyDescent="0.25">
      <c r="A44" s="125"/>
      <c r="B44" s="118" t="s">
        <v>254</v>
      </c>
      <c r="C44" s="116"/>
      <c r="D44" s="119"/>
      <c r="E44" s="116">
        <v>10</v>
      </c>
      <c r="F44" s="116">
        <v>0.06</v>
      </c>
      <c r="G44" s="116"/>
      <c r="H44" s="111">
        <f t="shared" si="1"/>
        <v>0.6</v>
      </c>
    </row>
    <row r="45" spans="1:14" ht="26.25" customHeight="1" x14ac:dyDescent="0.25">
      <c r="A45" s="125"/>
      <c r="B45" s="121" t="s">
        <v>183</v>
      </c>
      <c r="C45" s="123"/>
      <c r="D45" s="122"/>
      <c r="E45" s="123"/>
      <c r="F45" s="123"/>
      <c r="G45" s="116"/>
      <c r="H45" s="124"/>
    </row>
    <row r="46" spans="1:14" ht="26.25" customHeight="1" thickBot="1" x14ac:dyDescent="0.3">
      <c r="A46" s="161"/>
      <c r="B46" s="146" t="s">
        <v>184</v>
      </c>
      <c r="C46" s="145"/>
      <c r="D46" s="175"/>
      <c r="E46" s="145"/>
      <c r="F46" s="145"/>
      <c r="G46" s="116"/>
      <c r="H46" s="133"/>
    </row>
    <row r="47" spans="1:14" ht="26.25" customHeight="1" thickBot="1" x14ac:dyDescent="0.3">
      <c r="A47" s="170" t="s">
        <v>185</v>
      </c>
      <c r="B47" s="171" t="s">
        <v>56</v>
      </c>
      <c r="C47" s="229"/>
      <c r="D47" s="172"/>
      <c r="E47" s="173"/>
      <c r="F47" s="173"/>
      <c r="G47" s="263"/>
      <c r="H47" s="174"/>
    </row>
    <row r="48" spans="1:14" s="191" customFormat="1" ht="18" customHeight="1" x14ac:dyDescent="0.25">
      <c r="A48" s="197">
        <v>11</v>
      </c>
      <c r="B48" s="193" t="s">
        <v>41</v>
      </c>
      <c r="C48" s="230"/>
      <c r="D48" s="195"/>
      <c r="E48" s="198"/>
      <c r="F48" s="198"/>
      <c r="G48" s="198"/>
      <c r="H48" s="198"/>
      <c r="K48" s="313"/>
      <c r="N48" s="296"/>
    </row>
    <row r="49" spans="1:14" s="64" customFormat="1" ht="30" customHeight="1" x14ac:dyDescent="0.25">
      <c r="A49" s="128"/>
      <c r="B49" s="114" t="s">
        <v>266</v>
      </c>
      <c r="C49" s="116"/>
      <c r="D49" s="178"/>
      <c r="E49" s="148">
        <v>0</v>
      </c>
      <c r="F49" s="324">
        <v>0</v>
      </c>
      <c r="G49" s="116">
        <v>0</v>
      </c>
      <c r="H49" s="111"/>
      <c r="J49" s="35"/>
      <c r="K49" s="312"/>
      <c r="L49" s="191"/>
      <c r="N49" s="295"/>
    </row>
    <row r="50" spans="1:14" s="64" customFormat="1" ht="38.25" customHeight="1" x14ac:dyDescent="0.25">
      <c r="A50" s="125"/>
      <c r="B50" s="118" t="s">
        <v>267</v>
      </c>
      <c r="C50" s="116"/>
      <c r="D50" s="178"/>
      <c r="E50" s="148">
        <v>0</v>
      </c>
      <c r="F50" s="320">
        <v>0</v>
      </c>
      <c r="G50" s="116">
        <v>0</v>
      </c>
      <c r="H50" s="111"/>
      <c r="K50" s="312"/>
      <c r="L50" s="191"/>
      <c r="N50" s="295"/>
    </row>
    <row r="51" spans="1:14" s="64" customFormat="1" ht="24" customHeight="1" x14ac:dyDescent="0.25">
      <c r="A51" s="125"/>
      <c r="B51" s="118" t="s">
        <v>268</v>
      </c>
      <c r="C51" s="116"/>
      <c r="D51" s="119"/>
      <c r="E51" s="116"/>
      <c r="F51" s="321"/>
      <c r="G51" s="116"/>
      <c r="H51" s="111"/>
      <c r="K51" s="312"/>
      <c r="L51" s="191"/>
      <c r="N51" s="295"/>
    </row>
    <row r="52" spans="1:14" s="64" customFormat="1" ht="27" customHeight="1" x14ac:dyDescent="0.25">
      <c r="A52" s="125"/>
      <c r="B52" s="121" t="s">
        <v>186</v>
      </c>
      <c r="C52" s="123"/>
      <c r="D52" s="122"/>
      <c r="E52" s="123">
        <v>15000</v>
      </c>
      <c r="F52" s="321">
        <v>0</v>
      </c>
      <c r="G52" s="123">
        <v>0</v>
      </c>
      <c r="H52" s="111"/>
      <c r="K52" s="312"/>
      <c r="L52" s="191"/>
      <c r="N52" s="295"/>
    </row>
    <row r="53" spans="1:14" s="64" customFormat="1" ht="27" customHeight="1" x14ac:dyDescent="0.25">
      <c r="A53" s="125"/>
      <c r="B53" s="121" t="s">
        <v>395</v>
      </c>
      <c r="C53" s="123"/>
      <c r="D53" s="122"/>
      <c r="E53" s="123">
        <v>4000</v>
      </c>
      <c r="F53" s="321">
        <v>0</v>
      </c>
      <c r="G53" s="123">
        <v>0</v>
      </c>
      <c r="H53" s="111"/>
      <c r="K53" s="312"/>
      <c r="L53" s="191"/>
      <c r="N53" s="295"/>
    </row>
    <row r="54" spans="1:14" s="64" customFormat="1" ht="26.25" customHeight="1" x14ac:dyDescent="0.25">
      <c r="A54" s="125"/>
      <c r="B54" s="121" t="s">
        <v>187</v>
      </c>
      <c r="C54" s="123"/>
      <c r="D54" s="122"/>
      <c r="E54" s="123"/>
      <c r="F54" s="321"/>
      <c r="G54" s="123"/>
      <c r="H54" s="111"/>
      <c r="K54" s="312"/>
      <c r="L54" s="191"/>
      <c r="N54" s="295"/>
    </row>
    <row r="55" spans="1:14" s="64" customFormat="1" ht="26.25" customHeight="1" x14ac:dyDescent="0.25">
      <c r="A55" s="161"/>
      <c r="B55" s="146" t="s">
        <v>326</v>
      </c>
      <c r="C55" s="145"/>
      <c r="D55" s="175"/>
      <c r="E55" s="145"/>
      <c r="F55" s="436"/>
      <c r="G55" s="145"/>
      <c r="H55" s="150"/>
      <c r="K55" s="312"/>
      <c r="L55" s="191"/>
      <c r="N55" s="295"/>
    </row>
    <row r="56" spans="1:14" s="64" customFormat="1" ht="26.25" customHeight="1" x14ac:dyDescent="0.25">
      <c r="A56" s="409">
        <v>5011</v>
      </c>
      <c r="B56" s="410" t="s">
        <v>396</v>
      </c>
      <c r="C56" s="413"/>
      <c r="D56" s="413"/>
      <c r="E56" s="413"/>
      <c r="F56" s="437"/>
      <c r="G56" s="413"/>
      <c r="H56" s="414"/>
      <c r="K56" s="312"/>
      <c r="L56" s="191"/>
      <c r="N56" s="295"/>
    </row>
    <row r="57" spans="1:14" s="64" customFormat="1" ht="26.25" customHeight="1" x14ac:dyDescent="0.25">
      <c r="A57" s="125"/>
      <c r="B57" s="146" t="s">
        <v>326</v>
      </c>
      <c r="C57" s="123"/>
      <c r="D57" s="123"/>
      <c r="E57" s="123">
        <v>1000</v>
      </c>
      <c r="F57" s="322">
        <v>0</v>
      </c>
      <c r="G57" s="123"/>
      <c r="H57" s="111"/>
      <c r="K57" s="312"/>
      <c r="L57" s="191"/>
      <c r="N57" s="295"/>
    </row>
    <row r="58" spans="1:14" s="64" customFormat="1" ht="33.75" customHeight="1" thickBot="1" x14ac:dyDescent="0.3">
      <c r="A58" s="238" t="s">
        <v>321</v>
      </c>
      <c r="B58" s="239" t="s">
        <v>322</v>
      </c>
      <c r="C58" s="240"/>
      <c r="D58" s="241"/>
      <c r="E58" s="242"/>
      <c r="F58" s="241"/>
      <c r="G58" s="242"/>
      <c r="H58" s="243"/>
      <c r="J58" s="295"/>
    </row>
    <row r="59" spans="1:14" s="191" customFormat="1" ht="30" customHeight="1" x14ac:dyDescent="0.25">
      <c r="A59" s="197">
        <v>11</v>
      </c>
      <c r="B59" s="193" t="s">
        <v>41</v>
      </c>
      <c r="C59" s="230"/>
      <c r="D59" s="195"/>
      <c r="E59" s="198"/>
      <c r="F59" s="198"/>
      <c r="G59" s="198"/>
      <c r="H59" s="198"/>
      <c r="J59" s="296"/>
    </row>
    <row r="60" spans="1:14" s="64" customFormat="1" ht="42" customHeight="1" x14ac:dyDescent="0.25">
      <c r="A60" s="128"/>
      <c r="B60" s="114" t="s">
        <v>266</v>
      </c>
      <c r="C60" s="226">
        <v>0</v>
      </c>
      <c r="D60" s="178"/>
      <c r="E60" s="148">
        <v>15000</v>
      </c>
      <c r="F60" s="116">
        <v>12750</v>
      </c>
      <c r="G60" s="116">
        <v>0</v>
      </c>
      <c r="H60" s="111">
        <f>F60/E60*100</f>
        <v>85</v>
      </c>
      <c r="J60" s="295"/>
    </row>
    <row r="61" spans="1:14" ht="29.25" customHeight="1" x14ac:dyDescent="0.25">
      <c r="A61" s="125"/>
      <c r="B61" s="118" t="s">
        <v>269</v>
      </c>
      <c r="C61" s="227"/>
      <c r="D61" s="119"/>
      <c r="E61" s="116">
        <v>15000</v>
      </c>
      <c r="F61" s="116">
        <v>12750</v>
      </c>
      <c r="G61" s="116">
        <v>0</v>
      </c>
      <c r="H61" s="111">
        <f>F61/E61*100</f>
        <v>85</v>
      </c>
    </row>
    <row r="62" spans="1:14" s="64" customFormat="1" ht="27" customHeight="1" x14ac:dyDescent="0.25">
      <c r="A62" s="161"/>
      <c r="B62" s="118" t="s">
        <v>314</v>
      </c>
      <c r="C62" s="231"/>
      <c r="D62" s="131"/>
      <c r="E62" s="132"/>
      <c r="F62" s="123"/>
      <c r="G62" s="132"/>
      <c r="H62" s="111"/>
      <c r="J62" s="295"/>
      <c r="K62" s="35"/>
    </row>
    <row r="63" spans="1:14" ht="26.25" customHeight="1" thickBot="1" x14ac:dyDescent="0.3">
      <c r="A63" s="161"/>
      <c r="B63" s="146" t="s">
        <v>253</v>
      </c>
      <c r="C63" s="231"/>
      <c r="D63" s="131"/>
      <c r="E63" s="132"/>
      <c r="F63" s="123"/>
      <c r="G63" s="132"/>
      <c r="H63" s="111"/>
      <c r="K63" s="35"/>
    </row>
    <row r="64" spans="1:14" s="64" customFormat="1" ht="42.75" customHeight="1" thickBot="1" x14ac:dyDescent="0.3">
      <c r="A64" s="170" t="s">
        <v>316</v>
      </c>
      <c r="B64" s="171" t="s">
        <v>317</v>
      </c>
      <c r="C64" s="229"/>
      <c r="D64" s="172"/>
      <c r="E64" s="173"/>
      <c r="F64" s="173"/>
      <c r="G64" s="263"/>
      <c r="H64" s="174"/>
      <c r="J64" s="295"/>
      <c r="K64" s="35"/>
    </row>
    <row r="65" spans="1:12" s="191" customFormat="1" ht="32.25" customHeight="1" x14ac:dyDescent="0.25">
      <c r="A65" s="192">
        <v>11</v>
      </c>
      <c r="B65" s="193" t="s">
        <v>41</v>
      </c>
      <c r="C65" s="116"/>
      <c r="D65" s="195"/>
      <c r="E65" s="198"/>
      <c r="F65" s="198"/>
      <c r="G65" s="198"/>
      <c r="H65" s="198"/>
      <c r="I65" s="196"/>
      <c r="J65" s="296"/>
      <c r="K65" s="221"/>
    </row>
    <row r="66" spans="1:12" s="64" customFormat="1" x14ac:dyDescent="0.25">
      <c r="A66" s="112"/>
      <c r="B66" s="113" t="s">
        <v>156</v>
      </c>
      <c r="C66" s="116">
        <v>9024.5300000000007</v>
      </c>
      <c r="D66" s="115"/>
      <c r="E66" s="116">
        <v>103900</v>
      </c>
      <c r="F66" s="116">
        <v>22522.91</v>
      </c>
      <c r="G66" s="116">
        <f>F66/C66*100</f>
        <v>249.57432686245156</v>
      </c>
      <c r="H66" s="111">
        <f>F66/E66*100</f>
        <v>21.677487969201152</v>
      </c>
      <c r="I66" s="26"/>
      <c r="J66" s="295"/>
    </row>
    <row r="67" spans="1:12" s="64" customFormat="1" x14ac:dyDescent="0.25">
      <c r="A67" s="112"/>
      <c r="B67" s="113" t="s">
        <v>157</v>
      </c>
      <c r="C67" s="116"/>
      <c r="D67" s="115"/>
      <c r="E67" s="116">
        <v>103900</v>
      </c>
      <c r="F67" s="116">
        <v>22522.91</v>
      </c>
      <c r="G67" s="116"/>
      <c r="H67" s="111">
        <f>F67/E67*100</f>
        <v>21.677487969201152</v>
      </c>
      <c r="I67" s="26"/>
      <c r="J67" s="295"/>
    </row>
    <row r="68" spans="1:12" s="64" customFormat="1" x14ac:dyDescent="0.25">
      <c r="A68" s="125"/>
      <c r="B68" s="118" t="s">
        <v>264</v>
      </c>
      <c r="C68" s="123"/>
      <c r="D68" s="119"/>
      <c r="E68" s="116"/>
      <c r="F68" s="116">
        <v>22522.91</v>
      </c>
      <c r="G68" s="116">
        <v>0</v>
      </c>
      <c r="H68" s="111"/>
      <c r="J68" s="295"/>
      <c r="L68" s="35"/>
    </row>
    <row r="69" spans="1:12" s="64" customFormat="1" x14ac:dyDescent="0.25">
      <c r="A69" s="125"/>
      <c r="B69" s="121" t="s">
        <v>163</v>
      </c>
      <c r="C69" s="123"/>
      <c r="D69" s="122"/>
      <c r="E69" s="123">
        <v>35000</v>
      </c>
      <c r="F69" s="123">
        <v>0</v>
      </c>
      <c r="G69" s="116">
        <v>0</v>
      </c>
      <c r="H69" s="111">
        <f t="shared" ref="H69:H77" si="3">F69/E69*100</f>
        <v>0</v>
      </c>
      <c r="J69" s="295"/>
    </row>
    <row r="70" spans="1:12" s="64" customFormat="1" ht="26.25" x14ac:dyDescent="0.25">
      <c r="A70" s="125"/>
      <c r="B70" s="121" t="s">
        <v>165</v>
      </c>
      <c r="C70" s="116"/>
      <c r="D70" s="122"/>
      <c r="E70" s="123">
        <v>50000</v>
      </c>
      <c r="F70" s="116">
        <v>21880.880000000001</v>
      </c>
      <c r="G70" s="116">
        <v>0</v>
      </c>
      <c r="H70" s="111">
        <f t="shared" si="3"/>
        <v>43.761760000000002</v>
      </c>
      <c r="J70" s="298"/>
    </row>
    <row r="71" spans="1:12" s="64" customFormat="1" x14ac:dyDescent="0.25">
      <c r="A71" s="126"/>
      <c r="B71" s="118" t="s">
        <v>211</v>
      </c>
      <c r="C71" s="116"/>
      <c r="D71" s="119"/>
      <c r="E71" s="116"/>
      <c r="F71" s="116">
        <f>SUM(F76+F77)</f>
        <v>642.03</v>
      </c>
      <c r="G71" s="116">
        <v>0</v>
      </c>
      <c r="H71" s="111"/>
      <c r="J71" s="295"/>
      <c r="K71" s="35"/>
    </row>
    <row r="72" spans="1:12" s="64" customFormat="1" ht="26.25" x14ac:dyDescent="0.25">
      <c r="A72" s="126"/>
      <c r="B72" s="121" t="s">
        <v>325</v>
      </c>
      <c r="C72" s="154"/>
      <c r="D72" s="119"/>
      <c r="E72" s="116"/>
      <c r="F72" s="123">
        <v>0</v>
      </c>
      <c r="G72" s="116"/>
      <c r="H72" s="111"/>
      <c r="J72" s="295"/>
      <c r="K72" s="35"/>
    </row>
    <row r="73" spans="1:12" s="64" customFormat="1" ht="26.25" x14ac:dyDescent="0.25">
      <c r="A73" s="126"/>
      <c r="B73" s="121" t="s">
        <v>323</v>
      </c>
      <c r="C73" s="123"/>
      <c r="D73" s="119"/>
      <c r="E73" s="116"/>
      <c r="F73" s="123">
        <v>0</v>
      </c>
      <c r="G73" s="116"/>
      <c r="H73" s="111"/>
      <c r="J73" s="295"/>
      <c r="K73" s="35"/>
    </row>
    <row r="74" spans="1:12" s="64" customFormat="1" x14ac:dyDescent="0.25">
      <c r="A74" s="126"/>
      <c r="B74" s="121" t="s">
        <v>324</v>
      </c>
      <c r="C74" s="116"/>
      <c r="D74" s="119"/>
      <c r="E74" s="116"/>
      <c r="F74" s="123">
        <v>0</v>
      </c>
      <c r="G74" s="116"/>
      <c r="H74" s="111"/>
      <c r="J74" s="295"/>
      <c r="K74" s="35"/>
    </row>
    <row r="75" spans="1:12" s="64" customFormat="1" ht="26.25" x14ac:dyDescent="0.25">
      <c r="A75" s="125"/>
      <c r="B75" s="121" t="s">
        <v>174</v>
      </c>
      <c r="C75" s="123"/>
      <c r="D75" s="122"/>
      <c r="E75" s="123">
        <v>2500</v>
      </c>
      <c r="F75" s="123">
        <v>0</v>
      </c>
      <c r="G75" s="116">
        <v>0</v>
      </c>
      <c r="H75" s="111">
        <f t="shared" si="3"/>
        <v>0</v>
      </c>
      <c r="J75" s="295"/>
    </row>
    <row r="76" spans="1:12" s="64" customFormat="1" x14ac:dyDescent="0.25">
      <c r="A76" s="125"/>
      <c r="B76" s="121" t="s">
        <v>175</v>
      </c>
      <c r="C76" s="154"/>
      <c r="D76" s="122"/>
      <c r="E76" s="123">
        <v>400</v>
      </c>
      <c r="F76" s="154">
        <v>99.53</v>
      </c>
      <c r="G76" s="116">
        <v>0</v>
      </c>
      <c r="H76" s="111">
        <f t="shared" si="3"/>
        <v>24.8825</v>
      </c>
      <c r="J76" s="295"/>
    </row>
    <row r="77" spans="1:12" s="64" customFormat="1" ht="15.75" thickBot="1" x14ac:dyDescent="0.3">
      <c r="A77" s="125"/>
      <c r="B77" s="121" t="s">
        <v>176</v>
      </c>
      <c r="C77" s="123"/>
      <c r="D77" s="122"/>
      <c r="E77" s="123">
        <v>16000</v>
      </c>
      <c r="F77" s="123">
        <v>542.5</v>
      </c>
      <c r="G77" s="116">
        <v>0</v>
      </c>
      <c r="H77" s="111">
        <f t="shared" si="3"/>
        <v>3.390625</v>
      </c>
      <c r="J77" s="295"/>
    </row>
    <row r="78" spans="1:12" s="64" customFormat="1" ht="42.75" customHeight="1" thickBot="1" x14ac:dyDescent="0.3">
      <c r="A78" s="170" t="s">
        <v>327</v>
      </c>
      <c r="B78" s="171" t="s">
        <v>328</v>
      </c>
      <c r="C78" s="229"/>
      <c r="D78" s="172"/>
      <c r="E78" s="173"/>
      <c r="F78" s="173"/>
      <c r="G78" s="263"/>
      <c r="H78" s="174"/>
      <c r="J78" s="295"/>
      <c r="K78" s="35"/>
    </row>
    <row r="79" spans="1:12" s="191" customFormat="1" ht="32.25" customHeight="1" x14ac:dyDescent="0.25">
      <c r="A79" s="192">
        <v>11</v>
      </c>
      <c r="B79" s="193" t="s">
        <v>41</v>
      </c>
      <c r="C79" s="230"/>
      <c r="D79" s="195"/>
      <c r="E79" s="198"/>
      <c r="F79" s="198"/>
      <c r="G79" s="198"/>
      <c r="H79" s="198"/>
      <c r="I79" s="196"/>
      <c r="J79" s="296"/>
      <c r="K79" s="221"/>
    </row>
    <row r="80" spans="1:12" s="64" customFormat="1" ht="26.25" x14ac:dyDescent="0.25">
      <c r="A80" s="112"/>
      <c r="B80" s="113" t="s">
        <v>266</v>
      </c>
      <c r="C80" s="116"/>
      <c r="D80" s="115"/>
      <c r="E80" s="116">
        <v>0</v>
      </c>
      <c r="F80" s="116">
        <v>0</v>
      </c>
      <c r="G80" s="116">
        <v>0</v>
      </c>
      <c r="H80" s="111">
        <v>0</v>
      </c>
      <c r="I80" s="26"/>
      <c r="J80" s="295"/>
    </row>
    <row r="81" spans="1:12" s="64" customFormat="1" ht="39" x14ac:dyDescent="0.25">
      <c r="A81" s="112"/>
      <c r="B81" s="113" t="s">
        <v>267</v>
      </c>
      <c r="C81" s="116"/>
      <c r="D81" s="115"/>
      <c r="E81" s="116">
        <v>0</v>
      </c>
      <c r="F81" s="116">
        <v>0</v>
      </c>
      <c r="G81" s="116">
        <v>0</v>
      </c>
      <c r="H81" s="111">
        <v>0</v>
      </c>
      <c r="I81" s="26"/>
      <c r="J81" s="295"/>
    </row>
    <row r="82" spans="1:12" s="64" customFormat="1" x14ac:dyDescent="0.25">
      <c r="A82" s="125"/>
      <c r="B82" s="118" t="s">
        <v>268</v>
      </c>
      <c r="C82" s="116"/>
      <c r="D82" s="119"/>
      <c r="E82" s="116"/>
      <c r="F82" s="116">
        <v>0</v>
      </c>
      <c r="G82" s="116">
        <v>0</v>
      </c>
      <c r="H82" s="111"/>
      <c r="J82" s="295"/>
      <c r="L82" s="35"/>
    </row>
    <row r="83" spans="1:12" s="64" customFormat="1" ht="27" thickBot="1" x14ac:dyDescent="0.3">
      <c r="A83" s="125"/>
      <c r="B83" s="121" t="s">
        <v>329</v>
      </c>
      <c r="C83" s="123"/>
      <c r="D83" s="122"/>
      <c r="E83" s="123"/>
      <c r="F83" s="123">
        <v>0</v>
      </c>
      <c r="G83" s="116">
        <v>0</v>
      </c>
      <c r="H83" s="124"/>
      <c r="J83" s="295"/>
    </row>
    <row r="84" spans="1:12" s="64" customFormat="1" ht="42.75" customHeight="1" thickBot="1" x14ac:dyDescent="0.3">
      <c r="A84" s="170" t="s">
        <v>342</v>
      </c>
      <c r="B84" s="171" t="s">
        <v>343</v>
      </c>
      <c r="C84" s="229"/>
      <c r="D84" s="172"/>
      <c r="E84" s="173"/>
      <c r="F84" s="173"/>
      <c r="G84" s="263"/>
      <c r="H84" s="174"/>
      <c r="J84" s="295"/>
      <c r="K84" s="35"/>
    </row>
    <row r="85" spans="1:12" s="191" customFormat="1" ht="32.25" customHeight="1" x14ac:dyDescent="0.25">
      <c r="A85" s="192">
        <v>11</v>
      </c>
      <c r="B85" s="193" t="s">
        <v>41</v>
      </c>
      <c r="C85" s="230"/>
      <c r="D85" s="195"/>
      <c r="E85" s="198"/>
      <c r="F85" s="198"/>
      <c r="G85" s="198"/>
      <c r="H85" s="198"/>
      <c r="I85" s="196"/>
      <c r="J85" s="296"/>
      <c r="K85" s="221"/>
    </row>
    <row r="86" spans="1:12" s="64" customFormat="1" ht="26.25" x14ac:dyDescent="0.25">
      <c r="A86" s="112"/>
      <c r="B86" s="113" t="s">
        <v>266</v>
      </c>
      <c r="C86" s="116"/>
      <c r="D86" s="115"/>
      <c r="E86" s="116">
        <v>0</v>
      </c>
      <c r="F86" s="116">
        <v>0</v>
      </c>
      <c r="G86" s="116">
        <v>0</v>
      </c>
      <c r="H86" s="111"/>
      <c r="I86" s="26"/>
      <c r="J86" s="295"/>
    </row>
    <row r="87" spans="1:12" s="64" customFormat="1" ht="39" x14ac:dyDescent="0.25">
      <c r="A87" s="112"/>
      <c r="B87" s="113" t="s">
        <v>344</v>
      </c>
      <c r="C87" s="116"/>
      <c r="D87" s="115"/>
      <c r="E87" s="116">
        <v>0</v>
      </c>
      <c r="F87" s="116">
        <v>0</v>
      </c>
      <c r="G87" s="116">
        <v>0</v>
      </c>
      <c r="H87" s="111"/>
      <c r="I87" s="26"/>
      <c r="J87" s="295"/>
    </row>
    <row r="88" spans="1:12" s="64" customFormat="1" ht="39" x14ac:dyDescent="0.25">
      <c r="A88" s="125"/>
      <c r="B88" s="118" t="s">
        <v>346</v>
      </c>
      <c r="C88" s="116"/>
      <c r="D88" s="119"/>
      <c r="E88" s="116">
        <v>0</v>
      </c>
      <c r="F88" s="116">
        <v>0</v>
      </c>
      <c r="G88" s="116">
        <v>0</v>
      </c>
      <c r="H88" s="111"/>
      <c r="J88" s="295"/>
      <c r="L88" s="35"/>
    </row>
    <row r="89" spans="1:12" s="64" customFormat="1" ht="39.75" thickBot="1" x14ac:dyDescent="0.3">
      <c r="A89" s="125"/>
      <c r="B89" s="121" t="s">
        <v>345</v>
      </c>
      <c r="C89" s="123"/>
      <c r="D89" s="122"/>
      <c r="E89" s="123">
        <v>0</v>
      </c>
      <c r="F89" s="123">
        <v>0</v>
      </c>
      <c r="G89" s="116">
        <v>0</v>
      </c>
      <c r="H89" s="124"/>
      <c r="J89" s="295"/>
    </row>
    <row r="90" spans="1:12" s="295" customFormat="1" ht="39.75" thickBot="1" x14ac:dyDescent="0.3">
      <c r="A90" s="170" t="s">
        <v>189</v>
      </c>
      <c r="B90" s="379" t="s">
        <v>190</v>
      </c>
      <c r="C90" s="333"/>
      <c r="D90" s="334"/>
      <c r="E90" s="335"/>
      <c r="F90" s="335"/>
      <c r="G90" s="336"/>
      <c r="H90" s="337"/>
    </row>
    <row r="91" spans="1:12" s="296" customFormat="1" ht="15" customHeight="1" x14ac:dyDescent="0.25">
      <c r="A91" s="197">
        <v>50112</v>
      </c>
      <c r="B91" s="367" t="s">
        <v>47</v>
      </c>
      <c r="C91" s="368">
        <v>1575039.42</v>
      </c>
      <c r="D91" s="369"/>
      <c r="E91" s="370">
        <v>3279693.67</v>
      </c>
      <c r="F91" s="371">
        <v>1418795.83</v>
      </c>
      <c r="G91" s="370"/>
      <c r="H91" s="370"/>
      <c r="K91" s="339"/>
    </row>
    <row r="92" spans="1:12" s="295" customFormat="1" x14ac:dyDescent="0.25">
      <c r="A92" s="120"/>
      <c r="B92" s="372" t="s">
        <v>156</v>
      </c>
      <c r="C92" s="373">
        <v>1575039.42</v>
      </c>
      <c r="D92" s="374"/>
      <c r="E92" s="373">
        <v>3279693.67</v>
      </c>
      <c r="F92" s="320">
        <v>1402348.63</v>
      </c>
      <c r="G92" s="373">
        <f>F92/C92*100</f>
        <v>89.035779815593443</v>
      </c>
      <c r="H92" s="375">
        <f>F92/E92*100</f>
        <v>42.758524761856798</v>
      </c>
    </row>
    <row r="93" spans="1:12" s="295" customFormat="1" x14ac:dyDescent="0.25">
      <c r="A93" s="125"/>
      <c r="B93" s="372" t="s">
        <v>191</v>
      </c>
      <c r="C93" s="373"/>
      <c r="D93" s="374"/>
      <c r="E93" s="373"/>
      <c r="F93" s="320">
        <v>1381669.05</v>
      </c>
      <c r="G93" s="373"/>
      <c r="H93" s="375"/>
    </row>
    <row r="94" spans="1:12" s="295" customFormat="1" x14ac:dyDescent="0.25">
      <c r="A94" s="125"/>
      <c r="B94" s="376" t="s">
        <v>192</v>
      </c>
      <c r="C94" s="373"/>
      <c r="D94" s="374"/>
      <c r="E94" s="373">
        <v>2580000</v>
      </c>
      <c r="F94" s="320">
        <v>1181296.5</v>
      </c>
      <c r="G94" s="373"/>
      <c r="H94" s="375">
        <f t="shared" ref="H94:H117" si="4">F94/E94*100</f>
        <v>45.786686046511626</v>
      </c>
      <c r="K94" s="298"/>
    </row>
    <row r="95" spans="1:12" s="295" customFormat="1" x14ac:dyDescent="0.25">
      <c r="A95" s="125"/>
      <c r="B95" s="377" t="s">
        <v>193</v>
      </c>
      <c r="C95" s="378"/>
      <c r="D95" s="374"/>
      <c r="E95" s="373"/>
      <c r="F95" s="320">
        <v>1160580.75</v>
      </c>
      <c r="G95" s="373"/>
      <c r="H95" s="375"/>
      <c r="J95" s="298"/>
    </row>
    <row r="96" spans="1:12" s="295" customFormat="1" ht="26.25" x14ac:dyDescent="0.25">
      <c r="A96" s="128"/>
      <c r="B96" s="376" t="s">
        <v>194</v>
      </c>
      <c r="C96" s="373"/>
      <c r="D96" s="374"/>
      <c r="E96" s="373"/>
      <c r="F96" s="320">
        <v>39269.54</v>
      </c>
      <c r="G96" s="373"/>
      <c r="H96" s="375"/>
      <c r="K96" s="298"/>
    </row>
    <row r="97" spans="1:11" s="295" customFormat="1" ht="26.25" x14ac:dyDescent="0.25">
      <c r="A97" s="128"/>
      <c r="B97" s="377" t="s">
        <v>195</v>
      </c>
      <c r="C97" s="378"/>
      <c r="D97" s="374"/>
      <c r="E97" s="373"/>
      <c r="F97" s="320">
        <v>40679.74</v>
      </c>
      <c r="G97" s="373"/>
      <c r="H97" s="375"/>
    </row>
    <row r="98" spans="1:11" s="295" customFormat="1" ht="26.25" x14ac:dyDescent="0.25">
      <c r="A98" s="128"/>
      <c r="B98" s="376" t="s">
        <v>196</v>
      </c>
      <c r="C98" s="373"/>
      <c r="D98" s="374"/>
      <c r="E98" s="373"/>
      <c r="F98" s="320">
        <v>161102.01</v>
      </c>
      <c r="G98" s="373"/>
      <c r="H98" s="375"/>
      <c r="K98" s="298"/>
    </row>
    <row r="99" spans="1:11" s="295" customFormat="1" ht="26.25" x14ac:dyDescent="0.25">
      <c r="A99" s="128"/>
      <c r="B99" s="377" t="s">
        <v>197</v>
      </c>
      <c r="C99" s="378"/>
      <c r="D99" s="374"/>
      <c r="E99" s="373"/>
      <c r="F99" s="321">
        <v>161102.01</v>
      </c>
      <c r="G99" s="373"/>
      <c r="H99" s="375"/>
    </row>
    <row r="100" spans="1:11" s="295" customFormat="1" x14ac:dyDescent="0.25">
      <c r="A100" s="128"/>
      <c r="B100" s="376" t="s">
        <v>198</v>
      </c>
      <c r="C100" s="373"/>
      <c r="D100" s="374"/>
      <c r="E100" s="373"/>
      <c r="F100" s="320">
        <v>20698.419999999998</v>
      </c>
      <c r="G100" s="373"/>
      <c r="H100" s="375"/>
    </row>
    <row r="101" spans="1:11" s="295" customFormat="1" ht="26.25" x14ac:dyDescent="0.25">
      <c r="A101" s="128"/>
      <c r="B101" s="376" t="s">
        <v>199</v>
      </c>
      <c r="C101" s="373"/>
      <c r="D101" s="374"/>
      <c r="E101" s="373"/>
      <c r="F101" s="320">
        <v>18982.47</v>
      </c>
      <c r="G101" s="373"/>
      <c r="H101" s="375"/>
    </row>
    <row r="102" spans="1:11" s="295" customFormat="1" x14ac:dyDescent="0.25">
      <c r="A102" s="128"/>
      <c r="B102" s="377" t="s">
        <v>158</v>
      </c>
      <c r="C102" s="378"/>
      <c r="D102" s="374"/>
      <c r="E102" s="373"/>
      <c r="F102" s="321"/>
      <c r="G102" s="373"/>
      <c r="H102" s="375"/>
    </row>
    <row r="103" spans="1:11" s="295" customFormat="1" x14ac:dyDescent="0.25">
      <c r="A103" s="128"/>
      <c r="B103" s="377" t="s">
        <v>200</v>
      </c>
      <c r="C103" s="378"/>
      <c r="D103" s="374"/>
      <c r="E103" s="373"/>
      <c r="F103" s="321">
        <v>18982.47</v>
      </c>
      <c r="G103" s="373"/>
      <c r="H103" s="375"/>
    </row>
    <row r="104" spans="1:11" s="295" customFormat="1" x14ac:dyDescent="0.25">
      <c r="A104" s="128"/>
      <c r="B104" s="376" t="s">
        <v>287</v>
      </c>
      <c r="C104" s="373"/>
      <c r="D104" s="374"/>
      <c r="E104" s="373"/>
      <c r="F104" s="373">
        <v>0</v>
      </c>
      <c r="G104" s="373"/>
      <c r="H104" s="375"/>
    </row>
    <row r="105" spans="1:11" s="295" customFormat="1" x14ac:dyDescent="0.25">
      <c r="A105" s="134"/>
      <c r="B105" s="385" t="s">
        <v>258</v>
      </c>
      <c r="C105" s="386"/>
      <c r="D105" s="387"/>
      <c r="E105" s="388"/>
      <c r="F105" s="388">
        <v>0</v>
      </c>
      <c r="G105" s="373"/>
      <c r="H105" s="375"/>
    </row>
    <row r="106" spans="1:11" s="295" customFormat="1" x14ac:dyDescent="0.25">
      <c r="A106" s="447">
        <v>41</v>
      </c>
      <c r="B106" s="448" t="s">
        <v>52</v>
      </c>
      <c r="C106" s="386"/>
      <c r="D106" s="446"/>
      <c r="E106" s="388"/>
      <c r="F106" s="388"/>
      <c r="G106" s="373"/>
      <c r="H106" s="375"/>
    </row>
    <row r="107" spans="1:11" s="295" customFormat="1" x14ac:dyDescent="0.25">
      <c r="A107" s="127"/>
      <c r="B107" s="377" t="s">
        <v>193</v>
      </c>
      <c r="C107" s="378"/>
      <c r="D107" s="373"/>
      <c r="E107" s="373">
        <v>21600</v>
      </c>
      <c r="F107" s="373">
        <v>13512.42</v>
      </c>
      <c r="G107" s="373"/>
      <c r="H107" s="375">
        <f t="shared" si="4"/>
        <v>62.557499999999997</v>
      </c>
    </row>
    <row r="108" spans="1:11" s="295" customFormat="1" ht="26.25" x14ac:dyDescent="0.25">
      <c r="A108" s="128"/>
      <c r="B108" s="377" t="s">
        <v>197</v>
      </c>
      <c r="C108" s="378"/>
      <c r="D108" s="373"/>
      <c r="E108" s="373">
        <v>4800</v>
      </c>
      <c r="F108" s="373">
        <v>2229.54</v>
      </c>
      <c r="G108" s="373"/>
      <c r="H108" s="375">
        <f t="shared" si="4"/>
        <v>46.448749999999997</v>
      </c>
    </row>
    <row r="109" spans="1:11" s="295" customFormat="1" ht="26.25" x14ac:dyDescent="0.25">
      <c r="A109" s="128"/>
      <c r="B109" s="389" t="s">
        <v>380</v>
      </c>
      <c r="C109" s="378"/>
      <c r="D109" s="373"/>
      <c r="E109" s="373">
        <v>1000</v>
      </c>
      <c r="F109" s="373">
        <v>400</v>
      </c>
      <c r="G109" s="373"/>
      <c r="H109" s="375">
        <f t="shared" si="4"/>
        <v>40</v>
      </c>
    </row>
    <row r="110" spans="1:11" s="295" customFormat="1" x14ac:dyDescent="0.25">
      <c r="A110" s="127">
        <v>6103</v>
      </c>
      <c r="B110" s="389" t="s">
        <v>407</v>
      </c>
      <c r="C110" s="378"/>
      <c r="D110" s="373"/>
      <c r="E110" s="373"/>
      <c r="F110" s="373"/>
      <c r="G110" s="373"/>
      <c r="H110" s="375"/>
    </row>
    <row r="111" spans="1:11" s="295" customFormat="1" ht="26.25" x14ac:dyDescent="0.25">
      <c r="A111" s="134"/>
      <c r="B111" s="385" t="s">
        <v>195</v>
      </c>
      <c r="C111" s="386"/>
      <c r="D111" s="388"/>
      <c r="E111" s="388">
        <v>500</v>
      </c>
      <c r="F111" s="388">
        <v>0</v>
      </c>
      <c r="G111" s="373"/>
      <c r="H111" s="375">
        <f t="shared" si="4"/>
        <v>0</v>
      </c>
    </row>
    <row r="112" spans="1:11" s="295" customFormat="1" x14ac:dyDescent="0.25">
      <c r="A112" s="127">
        <v>9241</v>
      </c>
      <c r="B112" s="449" t="s">
        <v>408</v>
      </c>
      <c r="C112" s="378"/>
      <c r="D112" s="373"/>
      <c r="E112" s="373"/>
      <c r="F112" s="373"/>
      <c r="G112" s="373"/>
      <c r="H112" s="375"/>
    </row>
    <row r="113" spans="1:11" s="295" customFormat="1" x14ac:dyDescent="0.25">
      <c r="A113" s="128"/>
      <c r="B113" s="377" t="s">
        <v>193</v>
      </c>
      <c r="C113" s="378"/>
      <c r="D113" s="373"/>
      <c r="E113" s="373">
        <v>10800</v>
      </c>
      <c r="F113" s="373">
        <v>0</v>
      </c>
      <c r="G113" s="373"/>
      <c r="H113" s="375">
        <f t="shared" si="4"/>
        <v>0</v>
      </c>
    </row>
    <row r="114" spans="1:11" s="295" customFormat="1" ht="26.25" x14ac:dyDescent="0.25">
      <c r="A114" s="128"/>
      <c r="B114" s="377" t="s">
        <v>197</v>
      </c>
      <c r="C114" s="378"/>
      <c r="D114" s="373"/>
      <c r="E114" s="373">
        <v>2400</v>
      </c>
      <c r="F114" s="373">
        <v>0</v>
      </c>
      <c r="G114" s="373"/>
      <c r="H114" s="375">
        <f t="shared" si="4"/>
        <v>0</v>
      </c>
    </row>
    <row r="115" spans="1:11" s="295" customFormat="1" ht="26.25" x14ac:dyDescent="0.25">
      <c r="A115" s="128"/>
      <c r="B115" s="389" t="s">
        <v>380</v>
      </c>
      <c r="C115" s="378"/>
      <c r="D115" s="373"/>
      <c r="E115" s="373">
        <v>2006.76</v>
      </c>
      <c r="F115" s="373">
        <v>0</v>
      </c>
      <c r="G115" s="373"/>
      <c r="H115" s="375">
        <f t="shared" si="4"/>
        <v>0</v>
      </c>
    </row>
    <row r="116" spans="1:11" s="295" customFormat="1" x14ac:dyDescent="0.25">
      <c r="A116" s="127">
        <v>925401</v>
      </c>
      <c r="B116" s="449" t="s">
        <v>408</v>
      </c>
      <c r="C116" s="378"/>
      <c r="D116" s="373"/>
      <c r="E116" s="373"/>
      <c r="F116" s="373"/>
      <c r="G116" s="373"/>
      <c r="H116" s="375"/>
    </row>
    <row r="117" spans="1:11" s="295" customFormat="1" ht="26.25" x14ac:dyDescent="0.25">
      <c r="A117" s="128"/>
      <c r="B117" s="389" t="s">
        <v>380</v>
      </c>
      <c r="C117" s="378"/>
      <c r="D117" s="373"/>
      <c r="E117" s="373">
        <v>2006.76</v>
      </c>
      <c r="F117" s="373">
        <v>0</v>
      </c>
      <c r="G117" s="373"/>
      <c r="H117" s="375">
        <f t="shared" si="4"/>
        <v>0</v>
      </c>
    </row>
    <row r="118" spans="1:11" s="295" customFormat="1" ht="26.25" x14ac:dyDescent="0.25">
      <c r="A118" s="199">
        <v>925215</v>
      </c>
      <c r="B118" s="389" t="s">
        <v>380</v>
      </c>
      <c r="C118" s="378"/>
      <c r="D118" s="373"/>
      <c r="E118" s="373">
        <v>0</v>
      </c>
      <c r="F118" s="373">
        <v>305.24</v>
      </c>
      <c r="G118" s="373"/>
      <c r="H118" s="375"/>
    </row>
    <row r="119" spans="1:11" s="295" customFormat="1" x14ac:dyDescent="0.25">
      <c r="A119" s="128"/>
      <c r="B119" s="389"/>
      <c r="C119" s="378"/>
      <c r="D119" s="373"/>
      <c r="E119" s="373"/>
      <c r="F119" s="373"/>
      <c r="G119" s="373"/>
      <c r="H119" s="375"/>
    </row>
    <row r="120" spans="1:11" ht="41.25" customHeight="1" thickBot="1" x14ac:dyDescent="0.3">
      <c r="A120" s="238" t="s">
        <v>57</v>
      </c>
      <c r="B120" s="239" t="s">
        <v>201</v>
      </c>
      <c r="C120" s="240"/>
      <c r="D120" s="241"/>
      <c r="E120" s="242"/>
      <c r="F120" s="242"/>
      <c r="G120" s="264"/>
      <c r="H120" s="243"/>
      <c r="K120" s="35"/>
    </row>
    <row r="121" spans="1:11" s="191" customFormat="1" x14ac:dyDescent="0.25">
      <c r="A121" s="197">
        <v>31</v>
      </c>
      <c r="B121" s="193" t="s">
        <v>50</v>
      </c>
      <c r="C121" s="230"/>
      <c r="D121" s="195"/>
      <c r="E121" s="198"/>
      <c r="F121" s="198"/>
      <c r="G121" s="198"/>
      <c r="H121" s="111"/>
      <c r="J121" s="296"/>
    </row>
    <row r="122" spans="1:11" x14ac:dyDescent="0.25">
      <c r="A122" s="125"/>
      <c r="B122" s="113" t="s">
        <v>156</v>
      </c>
      <c r="C122" s="116">
        <v>146299.97</v>
      </c>
      <c r="D122" s="119"/>
      <c r="E122" s="116">
        <v>444588.4</v>
      </c>
      <c r="F122" s="116">
        <v>125960.43</v>
      </c>
      <c r="G122" s="198">
        <f>F122/C122*100</f>
        <v>86.097372405476222</v>
      </c>
      <c r="H122" s="111">
        <f>F122/E122*100</f>
        <v>28.331920041098684</v>
      </c>
      <c r="K122" s="35"/>
    </row>
    <row r="123" spans="1:11" x14ac:dyDescent="0.25">
      <c r="A123" s="125"/>
      <c r="B123" s="113" t="s">
        <v>202</v>
      </c>
      <c r="C123" s="116"/>
      <c r="D123" s="119"/>
      <c r="E123" s="116">
        <v>0</v>
      </c>
      <c r="F123" s="116">
        <v>0</v>
      </c>
      <c r="G123" s="198">
        <v>0</v>
      </c>
      <c r="H123" s="111"/>
    </row>
    <row r="124" spans="1:11" x14ac:dyDescent="0.25">
      <c r="A124" s="125"/>
      <c r="B124" s="118" t="s">
        <v>192</v>
      </c>
      <c r="C124" s="116"/>
      <c r="D124" s="119"/>
      <c r="E124" s="116"/>
      <c r="F124" s="116"/>
      <c r="G124" s="198">
        <v>0</v>
      </c>
      <c r="H124" s="111"/>
      <c r="K124" s="35"/>
    </row>
    <row r="125" spans="1:11" x14ac:dyDescent="0.25">
      <c r="A125" s="125"/>
      <c r="B125" s="121" t="s">
        <v>193</v>
      </c>
      <c r="C125" s="123"/>
      <c r="D125" s="119"/>
      <c r="E125" s="116"/>
      <c r="F125" s="123"/>
      <c r="G125" s="198">
        <v>0</v>
      </c>
      <c r="H125" s="111"/>
      <c r="K125" s="35"/>
    </row>
    <row r="126" spans="1:11" ht="26.25" x14ac:dyDescent="0.25">
      <c r="A126" s="128"/>
      <c r="B126" s="118" t="s">
        <v>194</v>
      </c>
      <c r="C126" s="116"/>
      <c r="D126" s="119"/>
      <c r="E126" s="116"/>
      <c r="F126" s="116"/>
      <c r="G126" s="198">
        <v>0</v>
      </c>
      <c r="H126" s="111"/>
      <c r="J126" s="298"/>
    </row>
    <row r="127" spans="1:11" ht="26.25" x14ac:dyDescent="0.25">
      <c r="A127" s="128"/>
      <c r="B127" s="121" t="s">
        <v>195</v>
      </c>
      <c r="C127" s="123"/>
      <c r="D127" s="119"/>
      <c r="E127" s="116"/>
      <c r="F127" s="123"/>
      <c r="G127" s="198">
        <v>0</v>
      </c>
      <c r="H127" s="111"/>
      <c r="K127" s="35"/>
    </row>
    <row r="128" spans="1:11" ht="26.25" x14ac:dyDescent="0.25">
      <c r="A128" s="128"/>
      <c r="B128" s="130" t="s">
        <v>196</v>
      </c>
      <c r="C128" s="132"/>
      <c r="D128" s="131"/>
      <c r="E128" s="116"/>
      <c r="F128" s="132"/>
      <c r="G128" s="198">
        <v>0</v>
      </c>
      <c r="H128" s="111"/>
    </row>
    <row r="129" spans="1:10" ht="26.25" x14ac:dyDescent="0.25">
      <c r="A129" s="134"/>
      <c r="B129" s="135" t="s">
        <v>197</v>
      </c>
      <c r="C129" s="123"/>
      <c r="D129" s="205"/>
      <c r="E129" s="116"/>
      <c r="F129" s="123"/>
      <c r="G129" s="198">
        <v>0</v>
      </c>
      <c r="H129" s="111"/>
    </row>
    <row r="130" spans="1:10" x14ac:dyDescent="0.25">
      <c r="A130" s="136"/>
      <c r="B130" s="137" t="s">
        <v>270</v>
      </c>
      <c r="C130" s="116"/>
      <c r="D130" s="205"/>
      <c r="E130" s="116">
        <v>0</v>
      </c>
      <c r="F130" s="116">
        <v>0</v>
      </c>
      <c r="G130" s="198"/>
      <c r="H130" s="111"/>
    </row>
    <row r="131" spans="1:10" ht="26.25" x14ac:dyDescent="0.25">
      <c r="A131" s="125"/>
      <c r="B131" s="138" t="s">
        <v>203</v>
      </c>
      <c r="C131" s="139"/>
      <c r="D131" s="115"/>
      <c r="E131" s="116">
        <v>0</v>
      </c>
      <c r="F131" s="139">
        <v>0</v>
      </c>
      <c r="G131" s="198">
        <v>0</v>
      </c>
      <c r="H131" s="111"/>
      <c r="J131" s="298"/>
    </row>
    <row r="132" spans="1:10" s="64" customFormat="1" x14ac:dyDescent="0.25">
      <c r="A132" s="125"/>
      <c r="B132" s="179" t="s">
        <v>234</v>
      </c>
      <c r="C132" s="190"/>
      <c r="D132" s="115"/>
      <c r="E132" s="116">
        <v>825</v>
      </c>
      <c r="F132" s="190">
        <v>180</v>
      </c>
      <c r="G132" s="198">
        <v>0</v>
      </c>
      <c r="H132" s="111"/>
      <c r="J132" s="298"/>
    </row>
    <row r="133" spans="1:10" ht="26.25" x14ac:dyDescent="0.25">
      <c r="A133" s="125"/>
      <c r="B133" s="121" t="s">
        <v>204</v>
      </c>
      <c r="C133" s="123"/>
      <c r="D133" s="122"/>
      <c r="E133" s="123">
        <v>200</v>
      </c>
      <c r="F133" s="123">
        <v>200</v>
      </c>
      <c r="G133" s="198">
        <v>0</v>
      </c>
      <c r="H133" s="111"/>
    </row>
    <row r="134" spans="1:10" ht="26.25" x14ac:dyDescent="0.25">
      <c r="A134" s="125"/>
      <c r="B134" s="118" t="s">
        <v>205</v>
      </c>
      <c r="C134" s="116"/>
      <c r="D134" s="119"/>
      <c r="E134" s="116"/>
      <c r="F134" s="116">
        <v>0</v>
      </c>
      <c r="G134" s="198"/>
      <c r="H134" s="111"/>
    </row>
    <row r="135" spans="1:10" x14ac:dyDescent="0.25">
      <c r="A135" s="125"/>
      <c r="B135" s="121" t="s">
        <v>162</v>
      </c>
      <c r="C135" s="123"/>
      <c r="D135" s="122"/>
      <c r="E135" s="123">
        <v>100</v>
      </c>
      <c r="F135" s="123">
        <v>0</v>
      </c>
      <c r="G135" s="198"/>
      <c r="H135" s="111"/>
    </row>
    <row r="136" spans="1:10" x14ac:dyDescent="0.25">
      <c r="A136" s="125"/>
      <c r="B136" s="121" t="s">
        <v>206</v>
      </c>
      <c r="C136" s="123"/>
      <c r="D136" s="122"/>
      <c r="E136" s="123">
        <v>1875</v>
      </c>
      <c r="F136" s="123">
        <v>1385.09</v>
      </c>
      <c r="G136" s="198">
        <v>0</v>
      </c>
      <c r="H136" s="111"/>
    </row>
    <row r="137" spans="1:10" x14ac:dyDescent="0.25">
      <c r="A137" s="125"/>
      <c r="B137" s="121" t="s">
        <v>207</v>
      </c>
      <c r="C137" s="123"/>
      <c r="D137" s="122"/>
      <c r="E137" s="123"/>
      <c r="F137" s="123">
        <v>0</v>
      </c>
      <c r="G137" s="198">
        <v>0</v>
      </c>
      <c r="H137" s="111"/>
    </row>
    <row r="138" spans="1:10" ht="26.25" x14ac:dyDescent="0.25">
      <c r="A138" s="125"/>
      <c r="B138" s="121" t="s">
        <v>208</v>
      </c>
      <c r="C138" s="123"/>
      <c r="D138" s="122"/>
      <c r="E138" s="123"/>
      <c r="F138" s="123">
        <v>0</v>
      </c>
      <c r="G138" s="198">
        <v>0</v>
      </c>
      <c r="H138" s="111"/>
    </row>
    <row r="139" spans="1:10" x14ac:dyDescent="0.25">
      <c r="A139" s="125"/>
      <c r="B139" s="121" t="s">
        <v>209</v>
      </c>
      <c r="C139" s="123"/>
      <c r="D139" s="122"/>
      <c r="E139" s="123">
        <v>500</v>
      </c>
      <c r="F139" s="123">
        <v>501.55</v>
      </c>
      <c r="G139" s="198">
        <v>0</v>
      </c>
      <c r="H139" s="111"/>
    </row>
    <row r="140" spans="1:10" x14ac:dyDescent="0.25">
      <c r="A140" s="125"/>
      <c r="B140" s="121" t="s">
        <v>210</v>
      </c>
      <c r="C140" s="123"/>
      <c r="D140" s="122"/>
      <c r="E140" s="123"/>
      <c r="F140" s="123">
        <v>0</v>
      </c>
      <c r="G140" s="198">
        <v>0</v>
      </c>
      <c r="H140" s="111"/>
    </row>
    <row r="141" spans="1:10" x14ac:dyDescent="0.25">
      <c r="A141" s="125"/>
      <c r="B141" s="118" t="s">
        <v>211</v>
      </c>
      <c r="C141" s="116"/>
      <c r="D141" s="119"/>
      <c r="E141" s="116"/>
      <c r="F141" s="116">
        <v>0</v>
      </c>
      <c r="G141" s="198"/>
      <c r="H141" s="111"/>
    </row>
    <row r="142" spans="1:10" ht="26.25" x14ac:dyDescent="0.25">
      <c r="A142" s="125"/>
      <c r="B142" s="121" t="s">
        <v>212</v>
      </c>
      <c r="C142" s="123"/>
      <c r="D142" s="122"/>
      <c r="E142" s="123">
        <v>0</v>
      </c>
      <c r="F142" s="123">
        <v>0</v>
      </c>
      <c r="G142" s="198">
        <v>0</v>
      </c>
      <c r="H142" s="111"/>
    </row>
    <row r="143" spans="1:10" ht="26.25" x14ac:dyDescent="0.25">
      <c r="A143" s="125"/>
      <c r="B143" s="121" t="s">
        <v>213</v>
      </c>
      <c r="C143" s="123"/>
      <c r="D143" s="122"/>
      <c r="E143" s="123">
        <v>4000</v>
      </c>
      <c r="F143" s="123">
        <v>0</v>
      </c>
      <c r="G143" s="198">
        <v>0</v>
      </c>
      <c r="H143" s="111"/>
    </row>
    <row r="144" spans="1:10" x14ac:dyDescent="0.25">
      <c r="A144" s="125"/>
      <c r="B144" s="121" t="s">
        <v>171</v>
      </c>
      <c r="C144" s="123"/>
      <c r="D144" s="122"/>
      <c r="E144" s="123">
        <v>4000</v>
      </c>
      <c r="F144" s="123">
        <v>0</v>
      </c>
      <c r="G144" s="198">
        <v>0</v>
      </c>
      <c r="H144" s="111"/>
    </row>
    <row r="145" spans="1:10" ht="26.25" x14ac:dyDescent="0.25">
      <c r="A145" s="125"/>
      <c r="B145" s="121" t="s">
        <v>354</v>
      </c>
      <c r="C145" s="123"/>
      <c r="D145" s="122"/>
      <c r="E145" s="123">
        <v>300</v>
      </c>
      <c r="F145" s="123">
        <v>120</v>
      </c>
      <c r="G145" s="198">
        <v>0</v>
      </c>
      <c r="H145" s="111"/>
    </row>
    <row r="146" spans="1:10" x14ac:dyDescent="0.25">
      <c r="A146" s="125"/>
      <c r="B146" s="121" t="s">
        <v>175</v>
      </c>
      <c r="C146" s="123"/>
      <c r="D146" s="122"/>
      <c r="E146" s="123"/>
      <c r="F146" s="123">
        <v>0</v>
      </c>
      <c r="G146" s="198">
        <v>0</v>
      </c>
      <c r="H146" s="111"/>
    </row>
    <row r="147" spans="1:10" x14ac:dyDescent="0.25">
      <c r="A147" s="125"/>
      <c r="B147" s="121" t="s">
        <v>176</v>
      </c>
      <c r="C147" s="123"/>
      <c r="D147" s="122"/>
      <c r="E147" s="123">
        <v>300</v>
      </c>
      <c r="F147" s="123">
        <v>180</v>
      </c>
      <c r="G147" s="198">
        <v>0</v>
      </c>
      <c r="H147" s="111"/>
    </row>
    <row r="148" spans="1:10" s="64" customFormat="1" ht="26.25" x14ac:dyDescent="0.25">
      <c r="A148" s="125"/>
      <c r="B148" s="121" t="s">
        <v>383</v>
      </c>
      <c r="C148" s="123"/>
      <c r="D148" s="122"/>
      <c r="E148" s="123">
        <v>100.5</v>
      </c>
      <c r="F148" s="123">
        <v>44.34</v>
      </c>
      <c r="G148" s="198"/>
      <c r="H148" s="111"/>
      <c r="J148" s="295"/>
    </row>
    <row r="149" spans="1:10" ht="26.25" x14ac:dyDescent="0.25">
      <c r="A149" s="125"/>
      <c r="B149" s="118" t="s">
        <v>214</v>
      </c>
      <c r="C149" s="116"/>
      <c r="D149" s="119"/>
      <c r="E149" s="116"/>
      <c r="F149" s="116">
        <v>0</v>
      </c>
      <c r="G149" s="198">
        <v>0</v>
      </c>
      <c r="H149" s="111"/>
    </row>
    <row r="150" spans="1:10" s="64" customFormat="1" ht="26.25" customHeight="1" x14ac:dyDescent="0.25">
      <c r="A150" s="125"/>
      <c r="B150" s="121" t="s">
        <v>315</v>
      </c>
      <c r="C150" s="123"/>
      <c r="D150" s="119"/>
      <c r="E150" s="116"/>
      <c r="F150" s="123">
        <v>0</v>
      </c>
      <c r="G150" s="198">
        <v>0</v>
      </c>
      <c r="H150" s="111"/>
      <c r="J150" s="295"/>
    </row>
    <row r="151" spans="1:10" x14ac:dyDescent="0.25">
      <c r="A151" s="125"/>
      <c r="B151" s="121" t="s">
        <v>215</v>
      </c>
      <c r="C151" s="123"/>
      <c r="D151" s="122"/>
      <c r="E151" s="123"/>
      <c r="F151" s="123">
        <v>0</v>
      </c>
      <c r="G151" s="198">
        <v>0</v>
      </c>
      <c r="H151" s="111"/>
    </row>
    <row r="152" spans="1:10" s="64" customFormat="1" x14ac:dyDescent="0.25">
      <c r="A152" s="125"/>
      <c r="B152" s="121" t="s">
        <v>258</v>
      </c>
      <c r="C152" s="123"/>
      <c r="D152" s="122"/>
      <c r="E152" s="123">
        <v>500</v>
      </c>
      <c r="F152" s="123">
        <v>0</v>
      </c>
      <c r="G152" s="198">
        <v>0</v>
      </c>
      <c r="H152" s="111"/>
      <c r="J152" s="295"/>
    </row>
    <row r="153" spans="1:10" ht="26.25" x14ac:dyDescent="0.25">
      <c r="A153" s="125"/>
      <c r="B153" s="121" t="s">
        <v>216</v>
      </c>
      <c r="C153" s="123"/>
      <c r="D153" s="122"/>
      <c r="E153" s="123"/>
      <c r="F153" s="123">
        <v>0</v>
      </c>
      <c r="G153" s="198">
        <v>0</v>
      </c>
      <c r="H153" s="111"/>
    </row>
    <row r="154" spans="1:10" ht="26.25" x14ac:dyDescent="0.25">
      <c r="A154" s="125"/>
      <c r="B154" s="118" t="s">
        <v>217</v>
      </c>
      <c r="C154" s="116"/>
      <c r="D154" s="119"/>
      <c r="E154" s="116">
        <v>0</v>
      </c>
      <c r="F154" s="123">
        <v>0</v>
      </c>
      <c r="G154" s="198">
        <v>0</v>
      </c>
      <c r="H154" s="111"/>
    </row>
    <row r="155" spans="1:10" s="64" customFormat="1" ht="26.25" x14ac:dyDescent="0.25">
      <c r="A155" s="125"/>
      <c r="B155" s="121" t="s">
        <v>183</v>
      </c>
      <c r="C155" s="116"/>
      <c r="D155" s="119"/>
      <c r="E155" s="116"/>
      <c r="F155" s="123">
        <v>0</v>
      </c>
      <c r="G155" s="198">
        <v>0</v>
      </c>
      <c r="H155" s="111"/>
      <c r="J155" s="295"/>
    </row>
    <row r="156" spans="1:10" x14ac:dyDescent="0.25">
      <c r="A156" s="125"/>
      <c r="B156" s="121" t="s">
        <v>218</v>
      </c>
      <c r="C156" s="116"/>
      <c r="D156" s="122"/>
      <c r="E156" s="123"/>
      <c r="F156" s="123">
        <v>0</v>
      </c>
      <c r="G156" s="198">
        <v>0</v>
      </c>
      <c r="H156" s="111"/>
    </row>
    <row r="157" spans="1:10" ht="26.25" x14ac:dyDescent="0.25">
      <c r="A157" s="125"/>
      <c r="B157" s="118" t="s">
        <v>219</v>
      </c>
      <c r="C157" s="116"/>
      <c r="D157" s="119"/>
      <c r="E157" s="116">
        <v>0</v>
      </c>
      <c r="F157" s="123">
        <v>0</v>
      </c>
      <c r="G157" s="198">
        <v>0</v>
      </c>
      <c r="H157" s="111"/>
    </row>
    <row r="158" spans="1:10" ht="26.25" x14ac:dyDescent="0.25">
      <c r="A158" s="126"/>
      <c r="B158" s="121" t="s">
        <v>247</v>
      </c>
      <c r="C158" s="116"/>
      <c r="D158" s="119"/>
      <c r="E158" s="116">
        <v>500</v>
      </c>
      <c r="F158" s="123">
        <v>60.91</v>
      </c>
      <c r="G158" s="198">
        <v>0</v>
      </c>
      <c r="H158" s="111"/>
    </row>
    <row r="159" spans="1:10" s="191" customFormat="1" x14ac:dyDescent="0.25">
      <c r="A159" s="426">
        <v>41</v>
      </c>
      <c r="B159" s="427" t="s">
        <v>52</v>
      </c>
      <c r="C159" s="412"/>
      <c r="D159" s="428"/>
      <c r="E159" s="412">
        <f>SUM(E160:E175)</f>
        <v>38266.199999999997</v>
      </c>
      <c r="F159" s="412">
        <f>SUM(F160:F175)</f>
        <v>3603.37</v>
      </c>
      <c r="G159" s="421"/>
      <c r="H159" s="414"/>
      <c r="J159" s="296"/>
    </row>
    <row r="160" spans="1:10" x14ac:dyDescent="0.25">
      <c r="A160" s="140"/>
      <c r="B160" s="118" t="s">
        <v>156</v>
      </c>
      <c r="C160" s="116"/>
      <c r="D160" s="119"/>
      <c r="E160" s="116"/>
      <c r="F160" s="116"/>
      <c r="G160" s="198">
        <v>0</v>
      </c>
      <c r="H160" s="111"/>
    </row>
    <row r="161" spans="1:11" x14ac:dyDescent="0.25">
      <c r="A161" s="140"/>
      <c r="B161" s="118" t="s">
        <v>270</v>
      </c>
      <c r="C161" s="116"/>
      <c r="D161" s="119"/>
      <c r="E161" s="116"/>
      <c r="F161" s="116"/>
      <c r="G161" s="198">
        <v>0</v>
      </c>
      <c r="H161" s="111"/>
    </row>
    <row r="162" spans="1:11" s="64" customFormat="1" ht="26.25" x14ac:dyDescent="0.25">
      <c r="A162" s="140"/>
      <c r="B162" s="118" t="s">
        <v>205</v>
      </c>
      <c r="C162" s="116"/>
      <c r="D162" s="119"/>
      <c r="E162" s="116"/>
      <c r="F162" s="116">
        <v>0</v>
      </c>
      <c r="G162" s="198"/>
      <c r="H162" s="111"/>
      <c r="J162" s="295"/>
    </row>
    <row r="163" spans="1:11" s="64" customFormat="1" ht="26.25" x14ac:dyDescent="0.25">
      <c r="A163" s="140"/>
      <c r="B163" s="121" t="s">
        <v>295</v>
      </c>
      <c r="C163" s="123"/>
      <c r="D163" s="119"/>
      <c r="E163" s="116">
        <v>3199.2</v>
      </c>
      <c r="F163" s="123">
        <v>531.99</v>
      </c>
      <c r="G163" s="198"/>
      <c r="H163" s="111"/>
      <c r="J163" s="295"/>
    </row>
    <row r="164" spans="1:11" s="64" customFormat="1" x14ac:dyDescent="0.25">
      <c r="A164" s="140"/>
      <c r="B164" s="121" t="s">
        <v>164</v>
      </c>
      <c r="C164" s="123"/>
      <c r="D164" s="119"/>
      <c r="E164" s="116">
        <v>17500</v>
      </c>
      <c r="F164" s="123">
        <v>1217.8599999999999</v>
      </c>
      <c r="G164" s="198"/>
      <c r="H164" s="111"/>
      <c r="J164" s="295"/>
    </row>
    <row r="165" spans="1:11" s="64" customFormat="1" x14ac:dyDescent="0.25">
      <c r="A165" s="140"/>
      <c r="B165" s="121" t="s">
        <v>207</v>
      </c>
      <c r="C165" s="123"/>
      <c r="D165" s="119"/>
      <c r="E165" s="116">
        <v>3000</v>
      </c>
      <c r="F165" s="123">
        <v>0</v>
      </c>
      <c r="G165" s="198"/>
      <c r="H165" s="111"/>
      <c r="J165" s="295"/>
      <c r="K165" s="35"/>
    </row>
    <row r="166" spans="1:11" s="64" customFormat="1" ht="26.25" x14ac:dyDescent="0.25">
      <c r="A166" s="140"/>
      <c r="B166" s="121" t="s">
        <v>358</v>
      </c>
      <c r="C166" s="123"/>
      <c r="D166" s="119"/>
      <c r="E166" s="116">
        <v>1000</v>
      </c>
      <c r="F166" s="123">
        <v>266.81</v>
      </c>
      <c r="G166" s="198"/>
      <c r="H166" s="111"/>
      <c r="J166" s="295"/>
    </row>
    <row r="167" spans="1:11" s="64" customFormat="1" ht="26.25" x14ac:dyDescent="0.25">
      <c r="A167" s="140"/>
      <c r="B167" s="121" t="s">
        <v>357</v>
      </c>
      <c r="C167" s="123"/>
      <c r="D167" s="119"/>
      <c r="E167" s="116">
        <v>600</v>
      </c>
      <c r="F167" s="123">
        <v>218.8</v>
      </c>
      <c r="G167" s="198"/>
      <c r="H167" s="111"/>
      <c r="J167" s="295"/>
    </row>
    <row r="168" spans="1:11" s="64" customFormat="1" x14ac:dyDescent="0.25">
      <c r="A168" s="140"/>
      <c r="B168" s="118" t="s">
        <v>222</v>
      </c>
      <c r="C168" s="116"/>
      <c r="D168" s="119"/>
      <c r="E168" s="116"/>
      <c r="F168" s="116">
        <v>0</v>
      </c>
      <c r="G168" s="198"/>
      <c r="H168" s="111"/>
      <c r="J168" s="295"/>
    </row>
    <row r="169" spans="1:11" s="64" customFormat="1" ht="26.25" x14ac:dyDescent="0.25">
      <c r="A169" s="140"/>
      <c r="B169" s="118" t="s">
        <v>359</v>
      </c>
      <c r="C169" s="116"/>
      <c r="D169" s="119"/>
      <c r="E169" s="116">
        <v>2000</v>
      </c>
      <c r="F169" s="116">
        <v>0</v>
      </c>
      <c r="G169" s="198"/>
      <c r="H169" s="111"/>
      <c r="J169" s="295"/>
    </row>
    <row r="170" spans="1:11" s="64" customFormat="1" x14ac:dyDescent="0.25">
      <c r="A170" s="140"/>
      <c r="B170" s="121" t="s">
        <v>324</v>
      </c>
      <c r="C170" s="123"/>
      <c r="D170" s="119"/>
      <c r="E170" s="116">
        <v>3000</v>
      </c>
      <c r="F170" s="123">
        <v>1125</v>
      </c>
      <c r="G170" s="198"/>
      <c r="H170" s="111"/>
      <c r="J170" s="295"/>
    </row>
    <row r="171" spans="1:11" x14ac:dyDescent="0.25">
      <c r="A171" s="141"/>
      <c r="B171" s="121" t="s">
        <v>173</v>
      </c>
      <c r="C171" s="123"/>
      <c r="D171" s="122"/>
      <c r="E171" s="123">
        <v>500</v>
      </c>
      <c r="F171" s="123">
        <v>242.91</v>
      </c>
      <c r="G171" s="198">
        <v>0</v>
      </c>
      <c r="H171" s="111"/>
    </row>
    <row r="172" spans="1:11" s="64" customFormat="1" x14ac:dyDescent="0.25">
      <c r="A172" s="141"/>
      <c r="B172" s="121" t="s">
        <v>355</v>
      </c>
      <c r="C172" s="123"/>
      <c r="D172" s="122"/>
      <c r="E172" s="123">
        <v>5000</v>
      </c>
      <c r="F172" s="123">
        <v>0</v>
      </c>
      <c r="G172" s="198"/>
      <c r="H172" s="111"/>
      <c r="J172" s="295"/>
    </row>
    <row r="173" spans="1:11" s="64" customFormat="1" ht="26.25" x14ac:dyDescent="0.25">
      <c r="A173" s="141"/>
      <c r="B173" s="121" t="s">
        <v>356</v>
      </c>
      <c r="C173" s="123"/>
      <c r="D173" s="122"/>
      <c r="E173" s="123">
        <v>967</v>
      </c>
      <c r="F173" s="123">
        <v>0</v>
      </c>
      <c r="G173" s="198"/>
      <c r="H173" s="111"/>
      <c r="J173" s="295"/>
    </row>
    <row r="174" spans="1:11" ht="26.25" x14ac:dyDescent="0.25">
      <c r="A174" s="140"/>
      <c r="B174" s="118" t="s">
        <v>220</v>
      </c>
      <c r="C174" s="116"/>
      <c r="D174" s="119"/>
      <c r="E174" s="116">
        <v>0</v>
      </c>
      <c r="F174" s="116">
        <v>0</v>
      </c>
      <c r="G174" s="198">
        <v>0</v>
      </c>
      <c r="H174" s="111"/>
    </row>
    <row r="175" spans="1:11" ht="26.25" x14ac:dyDescent="0.25">
      <c r="A175" s="140"/>
      <c r="B175" s="121" t="s">
        <v>255</v>
      </c>
      <c r="C175" s="123"/>
      <c r="D175" s="122"/>
      <c r="E175" s="123">
        <v>1500</v>
      </c>
      <c r="F175" s="123">
        <v>0</v>
      </c>
      <c r="G175" s="328">
        <v>0</v>
      </c>
      <c r="H175" s="111"/>
    </row>
    <row r="176" spans="1:11" s="296" customFormat="1" x14ac:dyDescent="0.25">
      <c r="A176" s="429">
        <v>50112</v>
      </c>
      <c r="B176" s="430" t="s">
        <v>48</v>
      </c>
      <c r="C176" s="431"/>
      <c r="D176" s="432"/>
      <c r="E176" s="431">
        <f>SUM(E177:E210)</f>
        <v>353166.7</v>
      </c>
      <c r="F176" s="431">
        <f>SUM(F177:F210)</f>
        <v>106425.14</v>
      </c>
      <c r="G176" s="433"/>
      <c r="H176" s="434"/>
    </row>
    <row r="177" spans="1:11" s="295" customFormat="1" x14ac:dyDescent="0.25">
      <c r="A177" s="346"/>
      <c r="B177" s="347" t="s">
        <v>156</v>
      </c>
      <c r="C177" s="341"/>
      <c r="D177" s="342"/>
      <c r="E177" s="341">
        <v>0</v>
      </c>
      <c r="F177" s="341">
        <v>0</v>
      </c>
      <c r="G177" s="338"/>
      <c r="H177" s="343"/>
    </row>
    <row r="178" spans="1:11" s="295" customFormat="1" x14ac:dyDescent="0.25">
      <c r="A178" s="344"/>
      <c r="B178" s="348" t="s">
        <v>198</v>
      </c>
      <c r="C178" s="341"/>
      <c r="D178" s="342"/>
      <c r="E178" s="341">
        <v>0</v>
      </c>
      <c r="F178" s="341">
        <v>0</v>
      </c>
      <c r="G178" s="338"/>
      <c r="H178" s="343"/>
      <c r="K178" s="298"/>
    </row>
    <row r="179" spans="1:11" s="295" customFormat="1" ht="26.25" x14ac:dyDescent="0.25">
      <c r="A179" s="344"/>
      <c r="B179" s="348" t="s">
        <v>261</v>
      </c>
      <c r="C179" s="341"/>
      <c r="D179" s="342"/>
      <c r="E179" s="341">
        <v>0</v>
      </c>
      <c r="F179" s="341">
        <v>0</v>
      </c>
      <c r="G179" s="338"/>
      <c r="H179" s="343"/>
      <c r="J179" s="298"/>
      <c r="K179" s="298"/>
    </row>
    <row r="180" spans="1:11" s="295" customFormat="1" x14ac:dyDescent="0.25">
      <c r="A180" s="344"/>
      <c r="B180" s="349" t="s">
        <v>158</v>
      </c>
      <c r="C180" s="345"/>
      <c r="D180" s="350"/>
      <c r="E180" s="345">
        <v>2500</v>
      </c>
      <c r="F180" s="345">
        <v>818</v>
      </c>
      <c r="G180" s="351"/>
      <c r="H180" s="352"/>
      <c r="K180" s="298"/>
    </row>
    <row r="181" spans="1:11" s="295" customFormat="1" ht="26.25" x14ac:dyDescent="0.25">
      <c r="A181" s="344"/>
      <c r="B181" s="349" t="s">
        <v>385</v>
      </c>
      <c r="C181" s="345"/>
      <c r="D181" s="350"/>
      <c r="E181" s="345">
        <v>50000</v>
      </c>
      <c r="F181" s="345">
        <v>0</v>
      </c>
      <c r="G181" s="351"/>
      <c r="H181" s="352"/>
      <c r="K181" s="298"/>
    </row>
    <row r="182" spans="1:11" s="295" customFormat="1" ht="26.25" x14ac:dyDescent="0.25">
      <c r="A182" s="344"/>
      <c r="B182" s="348" t="s">
        <v>221</v>
      </c>
      <c r="C182" s="341"/>
      <c r="D182" s="342"/>
      <c r="E182" s="341"/>
      <c r="F182" s="341">
        <v>0</v>
      </c>
      <c r="G182" s="338"/>
      <c r="H182" s="343"/>
    </row>
    <row r="183" spans="1:11" s="295" customFormat="1" x14ac:dyDescent="0.25">
      <c r="A183" s="353"/>
      <c r="B183" s="354" t="s">
        <v>162</v>
      </c>
      <c r="C183" s="345"/>
      <c r="D183" s="342"/>
      <c r="E183" s="341">
        <v>4049.2</v>
      </c>
      <c r="F183" s="345">
        <v>370.63</v>
      </c>
      <c r="G183" s="338"/>
      <c r="H183" s="343"/>
      <c r="K183" s="298"/>
    </row>
    <row r="184" spans="1:11" s="295" customFormat="1" x14ac:dyDescent="0.25">
      <c r="A184" s="353"/>
      <c r="B184" s="354" t="s">
        <v>164</v>
      </c>
      <c r="C184" s="345"/>
      <c r="D184" s="342"/>
      <c r="E184" s="341">
        <v>225000</v>
      </c>
      <c r="F184" s="345">
        <v>104031.58</v>
      </c>
      <c r="G184" s="338">
        <v>0</v>
      </c>
      <c r="H184" s="343"/>
      <c r="J184" s="298"/>
      <c r="K184" s="298"/>
    </row>
    <row r="185" spans="1:11" s="295" customFormat="1" x14ac:dyDescent="0.25">
      <c r="A185" s="353"/>
      <c r="B185" s="354" t="s">
        <v>236</v>
      </c>
      <c r="C185" s="345"/>
      <c r="D185" s="342"/>
      <c r="E185" s="341">
        <v>2500</v>
      </c>
      <c r="F185" s="345">
        <v>15.9</v>
      </c>
      <c r="G185" s="338">
        <v>0</v>
      </c>
      <c r="H185" s="343"/>
    </row>
    <row r="186" spans="1:11" s="295" customFormat="1" x14ac:dyDescent="0.25">
      <c r="A186" s="344"/>
      <c r="B186" s="355" t="s">
        <v>222</v>
      </c>
      <c r="C186" s="341"/>
      <c r="D186" s="342"/>
      <c r="E186" s="341"/>
      <c r="F186" s="341">
        <v>0</v>
      </c>
      <c r="G186" s="338">
        <v>0</v>
      </c>
      <c r="H186" s="343"/>
    </row>
    <row r="187" spans="1:11" s="295" customFormat="1" ht="26.25" x14ac:dyDescent="0.25">
      <c r="A187" s="344"/>
      <c r="B187" s="354" t="s">
        <v>168</v>
      </c>
      <c r="C187" s="345"/>
      <c r="D187" s="342"/>
      <c r="E187" s="341"/>
      <c r="F187" s="345">
        <v>0</v>
      </c>
      <c r="G187" s="338">
        <v>0</v>
      </c>
      <c r="H187" s="343"/>
    </row>
    <row r="188" spans="1:11" s="295" customFormat="1" x14ac:dyDescent="0.25">
      <c r="A188" s="340"/>
      <c r="B188" s="354" t="s">
        <v>173</v>
      </c>
      <c r="C188" s="345"/>
      <c r="D188" s="342"/>
      <c r="E188" s="341"/>
      <c r="F188" s="345">
        <v>0</v>
      </c>
      <c r="G188" s="338">
        <v>0</v>
      </c>
      <c r="H188" s="343"/>
    </row>
    <row r="189" spans="1:11" s="295" customFormat="1" ht="26.25" x14ac:dyDescent="0.25">
      <c r="A189" s="340"/>
      <c r="B189" s="354" t="s">
        <v>223</v>
      </c>
      <c r="C189" s="345"/>
      <c r="D189" s="342"/>
      <c r="E189" s="341">
        <v>3500</v>
      </c>
      <c r="F189" s="345">
        <v>0</v>
      </c>
      <c r="G189" s="338">
        <v>0</v>
      </c>
      <c r="H189" s="343"/>
    </row>
    <row r="190" spans="1:11" s="295" customFormat="1" x14ac:dyDescent="0.25">
      <c r="A190" s="340"/>
      <c r="B190" s="354" t="s">
        <v>224</v>
      </c>
      <c r="C190" s="345"/>
      <c r="D190" s="342"/>
      <c r="E190" s="341">
        <v>800</v>
      </c>
      <c r="F190" s="345">
        <v>299.77</v>
      </c>
      <c r="G190" s="338"/>
      <c r="H190" s="343"/>
    </row>
    <row r="191" spans="1:11" s="295" customFormat="1" ht="26.25" x14ac:dyDescent="0.25">
      <c r="A191" s="340"/>
      <c r="B191" s="354" t="s">
        <v>360</v>
      </c>
      <c r="C191" s="345"/>
      <c r="D191" s="342"/>
      <c r="E191" s="341">
        <v>750</v>
      </c>
      <c r="F191" s="345">
        <v>670</v>
      </c>
      <c r="G191" s="338"/>
      <c r="H191" s="343"/>
    </row>
    <row r="192" spans="1:11" s="295" customFormat="1" ht="26.25" x14ac:dyDescent="0.25">
      <c r="A192" s="340"/>
      <c r="B192" s="355" t="s">
        <v>225</v>
      </c>
      <c r="C192" s="341"/>
      <c r="D192" s="342"/>
      <c r="E192" s="341"/>
      <c r="F192" s="341">
        <v>0</v>
      </c>
      <c r="G192" s="338"/>
      <c r="H192" s="343"/>
    </row>
    <row r="193" spans="1:8" s="295" customFormat="1" ht="26.25" x14ac:dyDescent="0.25">
      <c r="A193" s="340"/>
      <c r="B193" s="354" t="s">
        <v>294</v>
      </c>
      <c r="C193" s="345"/>
      <c r="D193" s="342"/>
      <c r="E193" s="341">
        <v>1567.5</v>
      </c>
      <c r="F193" s="345">
        <v>0</v>
      </c>
      <c r="G193" s="338"/>
      <c r="H193" s="343"/>
    </row>
    <row r="194" spans="1:8" s="295" customFormat="1" x14ac:dyDescent="0.25">
      <c r="A194" s="340"/>
      <c r="B194" s="354" t="s">
        <v>226</v>
      </c>
      <c r="C194" s="345"/>
      <c r="D194" s="342"/>
      <c r="E194" s="341"/>
      <c r="F194" s="345">
        <v>0</v>
      </c>
      <c r="G194" s="338"/>
      <c r="H194" s="343"/>
    </row>
    <row r="195" spans="1:8" s="295" customFormat="1" x14ac:dyDescent="0.25">
      <c r="A195" s="340"/>
      <c r="B195" s="354" t="s">
        <v>258</v>
      </c>
      <c r="C195" s="345"/>
      <c r="D195" s="342"/>
      <c r="E195" s="341">
        <v>2500</v>
      </c>
      <c r="F195" s="345">
        <v>0</v>
      </c>
      <c r="G195" s="338"/>
      <c r="H195" s="343"/>
    </row>
    <row r="196" spans="1:8" s="295" customFormat="1" ht="26.25" x14ac:dyDescent="0.25">
      <c r="A196" s="340"/>
      <c r="B196" s="354" t="s">
        <v>296</v>
      </c>
      <c r="C196" s="345"/>
      <c r="D196" s="342"/>
      <c r="E196" s="341"/>
      <c r="F196" s="345">
        <v>0</v>
      </c>
      <c r="G196" s="338">
        <v>0</v>
      </c>
      <c r="H196" s="343"/>
    </row>
    <row r="197" spans="1:8" s="295" customFormat="1" ht="26.25" x14ac:dyDescent="0.25">
      <c r="A197" s="340"/>
      <c r="B197" s="354" t="s">
        <v>227</v>
      </c>
      <c r="C197" s="345"/>
      <c r="D197" s="342"/>
      <c r="E197" s="341"/>
      <c r="F197" s="345">
        <v>0</v>
      </c>
      <c r="G197" s="338">
        <v>0</v>
      </c>
      <c r="H197" s="343"/>
    </row>
    <row r="198" spans="1:8" s="295" customFormat="1" x14ac:dyDescent="0.25">
      <c r="A198" s="356"/>
      <c r="B198" s="357" t="s">
        <v>182</v>
      </c>
      <c r="C198" s="341"/>
      <c r="D198" s="342"/>
      <c r="E198" s="341">
        <v>0</v>
      </c>
      <c r="F198" s="341">
        <v>0</v>
      </c>
      <c r="G198" s="338">
        <v>0</v>
      </c>
      <c r="H198" s="343"/>
    </row>
    <row r="199" spans="1:8" s="295" customFormat="1" ht="18" customHeight="1" x14ac:dyDescent="0.25">
      <c r="A199" s="344"/>
      <c r="B199" s="358" t="s">
        <v>254</v>
      </c>
      <c r="C199" s="345"/>
      <c r="D199" s="342"/>
      <c r="E199" s="341"/>
      <c r="F199" s="345">
        <v>0</v>
      </c>
      <c r="G199" s="338">
        <v>0</v>
      </c>
      <c r="H199" s="343"/>
    </row>
    <row r="200" spans="1:8" s="295" customFormat="1" ht="26.25" x14ac:dyDescent="0.25">
      <c r="A200" s="344"/>
      <c r="B200" s="358" t="s">
        <v>183</v>
      </c>
      <c r="C200" s="345"/>
      <c r="D200" s="350"/>
      <c r="E200" s="345"/>
      <c r="F200" s="345">
        <v>0</v>
      </c>
      <c r="G200" s="338">
        <v>0</v>
      </c>
      <c r="H200" s="352"/>
    </row>
    <row r="201" spans="1:8" s="295" customFormat="1" x14ac:dyDescent="0.25">
      <c r="A201" s="344"/>
      <c r="B201" s="358" t="s">
        <v>184</v>
      </c>
      <c r="C201" s="345"/>
      <c r="D201" s="350"/>
      <c r="E201" s="345"/>
      <c r="F201" s="345">
        <v>0</v>
      </c>
      <c r="G201" s="338">
        <v>0</v>
      </c>
      <c r="H201" s="352"/>
    </row>
    <row r="202" spans="1:8" s="295" customFormat="1" ht="26.25" x14ac:dyDescent="0.25">
      <c r="A202" s="340"/>
      <c r="B202" s="355" t="s">
        <v>228</v>
      </c>
      <c r="C202" s="341"/>
      <c r="D202" s="342"/>
      <c r="E202" s="341">
        <v>0</v>
      </c>
      <c r="F202" s="341">
        <v>0</v>
      </c>
      <c r="G202" s="338"/>
      <c r="H202" s="343"/>
    </row>
    <row r="203" spans="1:8" s="295" customFormat="1" ht="26.25" x14ac:dyDescent="0.25">
      <c r="A203" s="344"/>
      <c r="B203" s="355" t="s">
        <v>229</v>
      </c>
      <c r="C203" s="341"/>
      <c r="D203" s="342"/>
      <c r="E203" s="341"/>
      <c r="F203" s="341">
        <v>0</v>
      </c>
      <c r="G203" s="338"/>
      <c r="H203" s="343"/>
    </row>
    <row r="204" spans="1:8" s="295" customFormat="1" ht="26.25" x14ac:dyDescent="0.25">
      <c r="A204" s="344"/>
      <c r="B204" s="354" t="s">
        <v>230</v>
      </c>
      <c r="C204" s="345"/>
      <c r="D204" s="342"/>
      <c r="E204" s="341"/>
      <c r="F204" s="345">
        <v>0</v>
      </c>
      <c r="G204" s="338"/>
      <c r="H204" s="343"/>
    </row>
    <row r="205" spans="1:8" s="295" customFormat="1" ht="26.25" x14ac:dyDescent="0.25">
      <c r="A205" s="344"/>
      <c r="B205" s="354" t="s">
        <v>231</v>
      </c>
      <c r="C205" s="341"/>
      <c r="D205" s="342"/>
      <c r="E205" s="341"/>
      <c r="F205" s="345">
        <v>0</v>
      </c>
      <c r="G205" s="338">
        <v>0</v>
      </c>
      <c r="H205" s="343"/>
    </row>
    <row r="206" spans="1:8" s="295" customFormat="1" ht="26.25" x14ac:dyDescent="0.25">
      <c r="A206" s="359"/>
      <c r="B206" s="354" t="s">
        <v>361</v>
      </c>
      <c r="C206" s="361"/>
      <c r="D206" s="362"/>
      <c r="E206" s="361">
        <v>0</v>
      </c>
      <c r="F206" s="380">
        <v>219.26</v>
      </c>
      <c r="G206" s="338">
        <v>0</v>
      </c>
      <c r="H206" s="343"/>
    </row>
    <row r="207" spans="1:8" s="295" customFormat="1" ht="26.25" x14ac:dyDescent="0.25">
      <c r="A207" s="359"/>
      <c r="B207" s="354" t="s">
        <v>386</v>
      </c>
      <c r="C207" s="361"/>
      <c r="D207" s="362"/>
      <c r="E207" s="361">
        <v>60000</v>
      </c>
      <c r="F207" s="380">
        <v>0</v>
      </c>
      <c r="G207" s="338">
        <v>0</v>
      </c>
      <c r="H207" s="343"/>
    </row>
    <row r="208" spans="1:8" s="295" customFormat="1" ht="25.9" customHeight="1" x14ac:dyDescent="0.25">
      <c r="A208" s="359"/>
      <c r="B208" s="360" t="s">
        <v>301</v>
      </c>
      <c r="C208" s="361"/>
      <c r="D208" s="362"/>
      <c r="E208" s="361">
        <v>0</v>
      </c>
      <c r="F208" s="361">
        <v>0</v>
      </c>
      <c r="G208" s="338">
        <v>0</v>
      </c>
      <c r="H208" s="343"/>
    </row>
    <row r="209" spans="1:11" s="295" customFormat="1" x14ac:dyDescent="0.25">
      <c r="A209" s="344"/>
      <c r="B209" s="360" t="s">
        <v>302</v>
      </c>
      <c r="C209" s="341"/>
      <c r="D209" s="341"/>
      <c r="E209" s="341">
        <v>0</v>
      </c>
      <c r="F209" s="341">
        <v>0</v>
      </c>
      <c r="G209" s="338">
        <v>0</v>
      </c>
      <c r="H209" s="343"/>
    </row>
    <row r="210" spans="1:11" s="295" customFormat="1" ht="26.25" x14ac:dyDescent="0.25">
      <c r="A210" s="344"/>
      <c r="B210" s="363" t="s">
        <v>303</v>
      </c>
      <c r="C210" s="345"/>
      <c r="D210" s="341"/>
      <c r="E210" s="341">
        <v>0</v>
      </c>
      <c r="F210" s="345">
        <v>0</v>
      </c>
      <c r="G210" s="338">
        <v>0</v>
      </c>
      <c r="H210" s="343"/>
    </row>
    <row r="211" spans="1:11" s="191" customFormat="1" x14ac:dyDescent="0.25">
      <c r="A211" s="418">
        <v>6103</v>
      </c>
      <c r="B211" s="423" t="s">
        <v>55</v>
      </c>
      <c r="C211" s="425"/>
      <c r="D211" s="435"/>
      <c r="E211" s="425">
        <f>SUM(E212:E224)</f>
        <v>5500</v>
      </c>
      <c r="F211" s="425">
        <v>80</v>
      </c>
      <c r="G211" s="421">
        <v>0</v>
      </c>
      <c r="H211" s="414">
        <f t="shared" ref="H211" si="5">F211/E211*100</f>
        <v>1.4545454545454546</v>
      </c>
      <c r="J211" s="296"/>
    </row>
    <row r="212" spans="1:11" x14ac:dyDescent="0.25">
      <c r="A212" s="140"/>
      <c r="B212" s="118" t="s">
        <v>232</v>
      </c>
      <c r="C212" s="116"/>
      <c r="D212" s="119"/>
      <c r="E212" s="116">
        <v>0</v>
      </c>
      <c r="F212" s="116">
        <v>0</v>
      </c>
      <c r="G212" s="198"/>
      <c r="H212" s="111"/>
    </row>
    <row r="213" spans="1:11" x14ac:dyDescent="0.25">
      <c r="A213" s="140"/>
      <c r="B213" s="118" t="s">
        <v>198</v>
      </c>
      <c r="C213" s="116"/>
      <c r="D213" s="119"/>
      <c r="E213" s="116">
        <v>0</v>
      </c>
      <c r="F213" s="116">
        <v>0</v>
      </c>
      <c r="G213" s="198"/>
      <c r="H213" s="111"/>
    </row>
    <row r="214" spans="1:11" ht="26.25" x14ac:dyDescent="0.25">
      <c r="A214" s="120"/>
      <c r="B214" s="118" t="s">
        <v>233</v>
      </c>
      <c r="C214" s="116"/>
      <c r="D214" s="119"/>
      <c r="E214" s="116">
        <v>0</v>
      </c>
      <c r="F214" s="116">
        <v>0</v>
      </c>
      <c r="G214" s="198">
        <v>0</v>
      </c>
      <c r="H214" s="111"/>
    </row>
    <row r="215" spans="1:11" x14ac:dyDescent="0.25">
      <c r="A215" s="120"/>
      <c r="B215" s="121" t="s">
        <v>234</v>
      </c>
      <c r="C215" s="123"/>
      <c r="D215" s="119"/>
      <c r="E215" s="116">
        <v>1300</v>
      </c>
      <c r="F215" s="123">
        <v>0</v>
      </c>
      <c r="G215" s="198">
        <v>0</v>
      </c>
      <c r="H215" s="111"/>
    </row>
    <row r="216" spans="1:11" ht="26.25" x14ac:dyDescent="0.25">
      <c r="A216" s="120"/>
      <c r="B216" s="118" t="s">
        <v>221</v>
      </c>
      <c r="C216" s="116"/>
      <c r="D216" s="119"/>
      <c r="E216" s="116">
        <v>0</v>
      </c>
      <c r="F216" s="116">
        <v>0</v>
      </c>
      <c r="G216" s="198"/>
      <c r="H216" s="111"/>
      <c r="J216" s="298"/>
      <c r="K216" s="35"/>
    </row>
    <row r="217" spans="1:11" x14ac:dyDescent="0.25">
      <c r="A217" s="144"/>
      <c r="B217" s="121" t="s">
        <v>235</v>
      </c>
      <c r="C217" s="123"/>
      <c r="D217" s="119"/>
      <c r="E217" s="116">
        <v>1200</v>
      </c>
      <c r="F217" s="116">
        <v>80</v>
      </c>
      <c r="G217" s="198">
        <v>0</v>
      </c>
      <c r="H217" s="111">
        <f t="shared" ref="H217" si="6">F217/E217*100</f>
        <v>6.666666666666667</v>
      </c>
    </row>
    <row r="218" spans="1:11" s="64" customFormat="1" x14ac:dyDescent="0.25">
      <c r="A218" s="319"/>
      <c r="B218" s="222" t="s">
        <v>333</v>
      </c>
      <c r="C218" s="145"/>
      <c r="D218" s="131"/>
      <c r="E218" s="132"/>
      <c r="F218" s="145">
        <v>0</v>
      </c>
      <c r="G218" s="198">
        <v>0</v>
      </c>
      <c r="H218" s="150"/>
      <c r="J218" s="295"/>
    </row>
    <row r="219" spans="1:11" x14ac:dyDescent="0.25">
      <c r="A219" s="176"/>
      <c r="B219" s="222" t="s">
        <v>236</v>
      </c>
      <c r="C219" s="123"/>
      <c r="D219" s="131"/>
      <c r="E219" s="132">
        <v>1000</v>
      </c>
      <c r="F219" s="145">
        <v>0</v>
      </c>
      <c r="G219" s="198">
        <v>0</v>
      </c>
      <c r="H219" s="150"/>
    </row>
    <row r="220" spans="1:11" s="64" customFormat="1" ht="39" x14ac:dyDescent="0.25">
      <c r="A220" s="120"/>
      <c r="B220" s="135" t="s">
        <v>311</v>
      </c>
      <c r="C220" s="123"/>
      <c r="D220" s="116"/>
      <c r="E220" s="116">
        <v>0</v>
      </c>
      <c r="F220" s="123">
        <v>0</v>
      </c>
      <c r="G220" s="198">
        <v>0</v>
      </c>
      <c r="H220" s="111"/>
      <c r="J220" s="295"/>
    </row>
    <row r="221" spans="1:11" x14ac:dyDescent="0.25">
      <c r="A221" s="120"/>
      <c r="B221" s="147" t="s">
        <v>222</v>
      </c>
      <c r="C221" s="116"/>
      <c r="D221" s="116"/>
      <c r="E221" s="116"/>
      <c r="F221" s="116">
        <v>0</v>
      </c>
      <c r="G221" s="198">
        <v>0</v>
      </c>
      <c r="H221" s="111"/>
    </row>
    <row r="222" spans="1:11" ht="26.25" x14ac:dyDescent="0.25">
      <c r="A222" s="140"/>
      <c r="B222" s="135" t="s">
        <v>237</v>
      </c>
      <c r="C222" s="123"/>
      <c r="D222" s="116"/>
      <c r="E222" s="116">
        <v>1000</v>
      </c>
      <c r="F222" s="123">
        <v>0</v>
      </c>
      <c r="G222" s="198">
        <v>0</v>
      </c>
      <c r="H222" s="111"/>
    </row>
    <row r="223" spans="1:11" s="64" customFormat="1" x14ac:dyDescent="0.25">
      <c r="A223" s="140"/>
      <c r="B223" s="135" t="s">
        <v>310</v>
      </c>
      <c r="C223" s="123"/>
      <c r="D223" s="116"/>
      <c r="E223" s="116">
        <v>0</v>
      </c>
      <c r="F223" s="123">
        <v>0</v>
      </c>
      <c r="G223" s="198">
        <v>0</v>
      </c>
      <c r="H223" s="111"/>
      <c r="J223" s="295"/>
    </row>
    <row r="224" spans="1:11" s="64" customFormat="1" ht="26.25" x14ac:dyDescent="0.25">
      <c r="A224" s="140"/>
      <c r="B224" s="135" t="s">
        <v>362</v>
      </c>
      <c r="C224" s="123"/>
      <c r="D224" s="116"/>
      <c r="E224" s="116">
        <v>1000</v>
      </c>
      <c r="F224" s="123">
        <v>0</v>
      </c>
      <c r="G224" s="198">
        <v>0</v>
      </c>
      <c r="H224" s="111"/>
      <c r="J224" s="295"/>
    </row>
    <row r="225" spans="1:10" s="64" customFormat="1" x14ac:dyDescent="0.25">
      <c r="A225" s="409">
        <v>9241</v>
      </c>
      <c r="B225" s="416" t="s">
        <v>409</v>
      </c>
      <c r="C225" s="413"/>
      <c r="D225" s="412"/>
      <c r="E225" s="412">
        <f>SUM(E226:E232)</f>
        <v>9755</v>
      </c>
      <c r="F225" s="412">
        <f>SUM(F226:F232)</f>
        <v>6008.0400000000009</v>
      </c>
      <c r="G225" s="421"/>
      <c r="H225" s="414"/>
      <c r="J225" s="295"/>
    </row>
    <row r="226" spans="1:10" s="64" customFormat="1" x14ac:dyDescent="0.25">
      <c r="A226" s="398"/>
      <c r="B226" s="399" t="s">
        <v>382</v>
      </c>
      <c r="C226" s="444"/>
      <c r="D226" s="401"/>
      <c r="E226" s="401">
        <v>2705</v>
      </c>
      <c r="F226" s="401">
        <v>1187.6300000000001</v>
      </c>
      <c r="G226" s="450">
        <v>0</v>
      </c>
      <c r="H226" s="403">
        <f t="shared" ref="H226:H229" si="7">F226/E226*100</f>
        <v>43.904990757855828</v>
      </c>
      <c r="J226" s="295"/>
    </row>
    <row r="227" spans="1:10" s="64" customFormat="1" x14ac:dyDescent="0.25">
      <c r="A227" s="140"/>
      <c r="B227" s="135" t="s">
        <v>381</v>
      </c>
      <c r="C227" s="123"/>
      <c r="D227" s="116"/>
      <c r="E227" s="116">
        <v>1000</v>
      </c>
      <c r="F227" s="116">
        <v>1213.92</v>
      </c>
      <c r="G227" s="198">
        <v>0</v>
      </c>
      <c r="H227" s="111">
        <f t="shared" si="7"/>
        <v>121.39200000000001</v>
      </c>
      <c r="J227" s="295"/>
    </row>
    <row r="228" spans="1:10" s="64" customFormat="1" ht="26.25" x14ac:dyDescent="0.25">
      <c r="A228" s="140"/>
      <c r="B228" s="135" t="s">
        <v>323</v>
      </c>
      <c r="C228" s="123"/>
      <c r="D228" s="116"/>
      <c r="E228" s="116">
        <v>3600</v>
      </c>
      <c r="F228" s="116">
        <v>2772.5</v>
      </c>
      <c r="G228" s="198">
        <v>0</v>
      </c>
      <c r="H228" s="111">
        <f t="shared" si="7"/>
        <v>77.013888888888886</v>
      </c>
      <c r="J228" s="295"/>
    </row>
    <row r="229" spans="1:10" s="64" customFormat="1" x14ac:dyDescent="0.25">
      <c r="A229" s="140"/>
      <c r="B229" s="135" t="s">
        <v>324</v>
      </c>
      <c r="C229" s="123"/>
      <c r="D229" s="116"/>
      <c r="E229" s="116">
        <v>1000</v>
      </c>
      <c r="F229" s="116">
        <v>776.64</v>
      </c>
      <c r="G229" s="198">
        <v>0</v>
      </c>
      <c r="H229" s="111">
        <f t="shared" si="7"/>
        <v>77.664000000000001</v>
      </c>
      <c r="J229" s="295"/>
    </row>
    <row r="230" spans="1:10" s="64" customFormat="1" ht="26.25" x14ac:dyDescent="0.25">
      <c r="A230" s="140"/>
      <c r="B230" s="135" t="s">
        <v>294</v>
      </c>
      <c r="C230" s="123"/>
      <c r="D230" s="116"/>
      <c r="E230" s="116">
        <v>0</v>
      </c>
      <c r="F230" s="148">
        <v>57.35</v>
      </c>
      <c r="G230" s="198">
        <v>0</v>
      </c>
      <c r="H230" s="111"/>
      <c r="J230" s="295"/>
    </row>
    <row r="231" spans="1:10" s="64" customFormat="1" ht="26.25" x14ac:dyDescent="0.25">
      <c r="A231" s="140"/>
      <c r="B231" s="135" t="s">
        <v>388</v>
      </c>
      <c r="C231" s="123"/>
      <c r="D231" s="116"/>
      <c r="E231" s="116">
        <v>1000</v>
      </c>
      <c r="F231" s="148">
        <v>0</v>
      </c>
      <c r="G231" s="111"/>
      <c r="H231" s="111"/>
      <c r="J231" s="295"/>
    </row>
    <row r="232" spans="1:10" s="64" customFormat="1" ht="26.25" x14ac:dyDescent="0.25">
      <c r="A232" s="140"/>
      <c r="B232" s="135" t="s">
        <v>387</v>
      </c>
      <c r="C232" s="123"/>
      <c r="D232" s="116"/>
      <c r="E232" s="116">
        <v>450</v>
      </c>
      <c r="F232" s="148">
        <v>0</v>
      </c>
      <c r="G232" s="111">
        <v>0</v>
      </c>
      <c r="H232" s="111"/>
      <c r="J232" s="295"/>
    </row>
    <row r="233" spans="1:10" s="64" customFormat="1" ht="26.25" x14ac:dyDescent="0.25">
      <c r="A233" s="299">
        <v>9253</v>
      </c>
      <c r="B233" s="300" t="s">
        <v>335</v>
      </c>
      <c r="C233" s="301"/>
      <c r="D233" s="302"/>
      <c r="E233" s="303"/>
      <c r="F233" s="304"/>
      <c r="G233" s="305"/>
      <c r="H233" s="306"/>
      <c r="J233" s="295"/>
    </row>
    <row r="234" spans="1:10" s="64" customFormat="1" x14ac:dyDescent="0.25">
      <c r="A234" s="120"/>
      <c r="B234" s="114" t="s">
        <v>156</v>
      </c>
      <c r="C234" s="116"/>
      <c r="D234" s="119"/>
      <c r="E234" s="116">
        <v>0</v>
      </c>
      <c r="F234" s="123">
        <v>0</v>
      </c>
      <c r="G234" s="116">
        <v>0</v>
      </c>
      <c r="H234" s="111">
        <v>0</v>
      </c>
      <c r="J234" s="295"/>
    </row>
    <row r="235" spans="1:10" s="64" customFormat="1" x14ac:dyDescent="0.25">
      <c r="A235" s="125"/>
      <c r="B235" s="114" t="s">
        <v>191</v>
      </c>
      <c r="C235" s="116"/>
      <c r="D235" s="119"/>
      <c r="E235" s="116">
        <v>0</v>
      </c>
      <c r="F235" s="123">
        <v>0</v>
      </c>
      <c r="G235" s="116">
        <v>0</v>
      </c>
      <c r="H235" s="111">
        <v>0</v>
      </c>
      <c r="J235" s="298"/>
    </row>
    <row r="236" spans="1:10" s="64" customFormat="1" x14ac:dyDescent="0.25">
      <c r="A236" s="125"/>
      <c r="B236" s="118" t="s">
        <v>192</v>
      </c>
      <c r="C236" s="116"/>
      <c r="D236" s="119"/>
      <c r="E236" s="116"/>
      <c r="F236" s="123">
        <v>0</v>
      </c>
      <c r="G236" s="116">
        <v>0</v>
      </c>
      <c r="H236" s="111"/>
      <c r="J236" s="295"/>
    </row>
    <row r="237" spans="1:10" s="64" customFormat="1" x14ac:dyDescent="0.25">
      <c r="A237" s="125"/>
      <c r="B237" s="121" t="s">
        <v>193</v>
      </c>
      <c r="C237" s="123"/>
      <c r="D237" s="119"/>
      <c r="E237" s="116"/>
      <c r="F237" s="123">
        <v>0</v>
      </c>
      <c r="G237" s="116">
        <v>0</v>
      </c>
      <c r="H237" s="111"/>
      <c r="J237" s="295"/>
    </row>
    <row r="238" spans="1:10" s="64" customFormat="1" ht="26.25" x14ac:dyDescent="0.25">
      <c r="A238" s="128"/>
      <c r="B238" s="118" t="s">
        <v>194</v>
      </c>
      <c r="C238" s="116"/>
      <c r="D238" s="119"/>
      <c r="E238" s="116"/>
      <c r="F238" s="123">
        <v>0</v>
      </c>
      <c r="G238" s="116">
        <v>0</v>
      </c>
      <c r="H238" s="111"/>
      <c r="J238" s="295"/>
    </row>
    <row r="239" spans="1:10" s="64" customFormat="1" ht="26.25" x14ac:dyDescent="0.25">
      <c r="A239" s="128"/>
      <c r="B239" s="121" t="s">
        <v>195</v>
      </c>
      <c r="C239" s="123"/>
      <c r="D239" s="119"/>
      <c r="E239" s="116"/>
      <c r="F239" s="123">
        <v>0</v>
      </c>
      <c r="G239" s="116">
        <v>0</v>
      </c>
      <c r="H239" s="111"/>
      <c r="J239" s="295"/>
    </row>
    <row r="240" spans="1:10" s="64" customFormat="1" ht="26.25" x14ac:dyDescent="0.25">
      <c r="A240" s="128"/>
      <c r="B240" s="118" t="s">
        <v>196</v>
      </c>
      <c r="C240" s="116"/>
      <c r="D240" s="119"/>
      <c r="E240" s="116"/>
      <c r="F240" s="123">
        <v>0</v>
      </c>
      <c r="G240" s="116">
        <v>0</v>
      </c>
      <c r="H240" s="111"/>
      <c r="J240" s="295"/>
    </row>
    <row r="241" spans="1:10" s="64" customFormat="1" ht="26.25" x14ac:dyDescent="0.25">
      <c r="A241" s="128"/>
      <c r="B241" s="121" t="s">
        <v>197</v>
      </c>
      <c r="C241" s="123"/>
      <c r="D241" s="119"/>
      <c r="E241" s="116"/>
      <c r="F241" s="123">
        <v>0</v>
      </c>
      <c r="G241" s="116">
        <v>0</v>
      </c>
      <c r="H241" s="111"/>
      <c r="J241" s="295"/>
    </row>
    <row r="242" spans="1:10" s="64" customFormat="1" x14ac:dyDescent="0.25">
      <c r="A242" s="128"/>
      <c r="B242" s="118" t="s">
        <v>198</v>
      </c>
      <c r="C242" s="116"/>
      <c r="D242" s="119"/>
      <c r="E242" s="116">
        <v>0</v>
      </c>
      <c r="F242" s="123">
        <v>0</v>
      </c>
      <c r="G242" s="116">
        <v>0</v>
      </c>
      <c r="H242" s="111">
        <v>0</v>
      </c>
      <c r="J242" s="298"/>
    </row>
    <row r="243" spans="1:10" s="64" customFormat="1" ht="26.25" x14ac:dyDescent="0.25">
      <c r="A243" s="128"/>
      <c r="B243" s="118" t="s">
        <v>199</v>
      </c>
      <c r="C243" s="116"/>
      <c r="D243" s="119"/>
      <c r="E243" s="116"/>
      <c r="F243" s="123">
        <v>0</v>
      </c>
      <c r="G243" s="116">
        <v>0</v>
      </c>
      <c r="H243" s="111"/>
      <c r="J243" s="295"/>
    </row>
    <row r="244" spans="1:10" s="64" customFormat="1" x14ac:dyDescent="0.25">
      <c r="A244" s="128"/>
      <c r="B244" s="121" t="s">
        <v>158</v>
      </c>
      <c r="C244" s="123"/>
      <c r="D244" s="119"/>
      <c r="E244" s="116"/>
      <c r="F244" s="123">
        <v>0</v>
      </c>
      <c r="G244" s="116">
        <v>0</v>
      </c>
      <c r="H244" s="111"/>
      <c r="J244" s="295"/>
    </row>
    <row r="245" spans="1:10" s="64" customFormat="1" x14ac:dyDescent="0.25">
      <c r="A245" s="128"/>
      <c r="B245" s="121" t="s">
        <v>200</v>
      </c>
      <c r="C245" s="123"/>
      <c r="D245" s="119"/>
      <c r="E245" s="116"/>
      <c r="F245" s="123">
        <v>0</v>
      </c>
      <c r="G245" s="116">
        <v>0</v>
      </c>
      <c r="H245" s="111"/>
      <c r="J245" s="295"/>
    </row>
    <row r="246" spans="1:10" s="64" customFormat="1" x14ac:dyDescent="0.25">
      <c r="A246" s="299">
        <v>925215</v>
      </c>
      <c r="B246" s="300" t="s">
        <v>334</v>
      </c>
      <c r="C246" s="301"/>
      <c r="D246" s="302"/>
      <c r="E246" s="303"/>
      <c r="F246" s="304"/>
      <c r="G246" s="305"/>
      <c r="H246" s="306"/>
      <c r="J246" s="295"/>
    </row>
    <row r="247" spans="1:10" s="64" customFormat="1" x14ac:dyDescent="0.25">
      <c r="A247" s="140"/>
      <c r="B247" s="137" t="s">
        <v>156</v>
      </c>
      <c r="C247" s="148"/>
      <c r="D247" s="116"/>
      <c r="E247" s="116">
        <f>SUM(E248:E253)</f>
        <v>6500</v>
      </c>
      <c r="F247" s="148">
        <f>SUM(F248:F253)</f>
        <v>1020.03</v>
      </c>
      <c r="G247" s="148">
        <v>0</v>
      </c>
      <c r="H247" s="111">
        <f t="shared" ref="H247" si="8">F247/E247*100</f>
        <v>15.69276923076923</v>
      </c>
      <c r="J247" s="295"/>
    </row>
    <row r="248" spans="1:10" s="64" customFormat="1" x14ac:dyDescent="0.25">
      <c r="A248" s="140"/>
      <c r="B248" s="137" t="s">
        <v>270</v>
      </c>
      <c r="C248" s="148"/>
      <c r="D248" s="116"/>
      <c r="E248" s="116">
        <v>0</v>
      </c>
      <c r="F248" s="148">
        <v>0</v>
      </c>
      <c r="G248" s="148">
        <v>0</v>
      </c>
      <c r="H248" s="149"/>
      <c r="J248" s="295"/>
    </row>
    <row r="249" spans="1:10" s="64" customFormat="1" ht="26.25" x14ac:dyDescent="0.25">
      <c r="A249" s="140"/>
      <c r="B249" s="137" t="s">
        <v>221</v>
      </c>
      <c r="C249" s="148"/>
      <c r="D249" s="116"/>
      <c r="E249" s="116">
        <v>0</v>
      </c>
      <c r="F249" s="154">
        <v>0</v>
      </c>
      <c r="G249" s="148">
        <v>0</v>
      </c>
      <c r="H249" s="149"/>
      <c r="J249" s="295"/>
    </row>
    <row r="250" spans="1:10" s="64" customFormat="1" x14ac:dyDescent="0.25">
      <c r="A250" s="140"/>
      <c r="B250" s="164" t="s">
        <v>365</v>
      </c>
      <c r="C250" s="148"/>
      <c r="D250" s="116"/>
      <c r="E250" s="116">
        <v>3045</v>
      </c>
      <c r="F250" s="148">
        <v>365.49</v>
      </c>
      <c r="G250" s="148">
        <v>0</v>
      </c>
      <c r="H250" s="111">
        <f t="shared" ref="H250:H253" si="9">F250/E250*100</f>
        <v>12.002955665024631</v>
      </c>
      <c r="J250" s="295"/>
    </row>
    <row r="251" spans="1:10" s="64" customFormat="1" ht="26.25" x14ac:dyDescent="0.25">
      <c r="A251" s="140"/>
      <c r="B251" s="164" t="s">
        <v>363</v>
      </c>
      <c r="C251" s="148"/>
      <c r="D251" s="116"/>
      <c r="E251" s="116">
        <v>300</v>
      </c>
      <c r="F251" s="148">
        <v>130</v>
      </c>
      <c r="G251" s="148">
        <v>0</v>
      </c>
      <c r="H251" s="111">
        <f t="shared" si="9"/>
        <v>43.333333333333336</v>
      </c>
      <c r="J251" s="295"/>
    </row>
    <row r="252" spans="1:10" s="64" customFormat="1" ht="26.25" x14ac:dyDescent="0.25">
      <c r="A252" s="140"/>
      <c r="B252" s="164" t="s">
        <v>295</v>
      </c>
      <c r="C252" s="123"/>
      <c r="D252" s="116"/>
      <c r="E252" s="116">
        <v>2705</v>
      </c>
      <c r="F252" s="148">
        <v>109.54</v>
      </c>
      <c r="G252" s="148">
        <v>0</v>
      </c>
      <c r="H252" s="111">
        <f t="shared" si="9"/>
        <v>4.0495378927911281</v>
      </c>
      <c r="J252" s="295"/>
    </row>
    <row r="253" spans="1:10" s="64" customFormat="1" ht="26.25" x14ac:dyDescent="0.25">
      <c r="A253" s="140"/>
      <c r="B253" s="164" t="s">
        <v>364</v>
      </c>
      <c r="C253" s="123"/>
      <c r="D253" s="116"/>
      <c r="E253" s="116">
        <v>450</v>
      </c>
      <c r="F253" s="148">
        <v>415</v>
      </c>
      <c r="G253" s="148">
        <v>0</v>
      </c>
      <c r="H253" s="111">
        <f t="shared" si="9"/>
        <v>92.222222222222229</v>
      </c>
      <c r="J253" s="295"/>
    </row>
    <row r="254" spans="1:10" x14ac:dyDescent="0.25">
      <c r="A254" s="299">
        <v>9231</v>
      </c>
      <c r="B254" s="300" t="s">
        <v>54</v>
      </c>
      <c r="C254" s="301"/>
      <c r="D254" s="302"/>
      <c r="E254" s="303"/>
      <c r="F254" s="304"/>
      <c r="G254" s="305"/>
      <c r="H254" s="306"/>
    </row>
    <row r="255" spans="1:10" x14ac:dyDescent="0.25">
      <c r="A255" s="140"/>
      <c r="B255" s="137" t="s">
        <v>156</v>
      </c>
      <c r="C255" s="148"/>
      <c r="D255" s="116"/>
      <c r="E255" s="116">
        <f>SUM(E256:E271)</f>
        <v>12100</v>
      </c>
      <c r="F255" s="116">
        <f>SUM(F256:F271)</f>
        <v>6121.87</v>
      </c>
      <c r="G255" s="148"/>
      <c r="H255" s="111">
        <f>F255/E255*100</f>
        <v>50.593966942148761</v>
      </c>
    </row>
    <row r="256" spans="1:10" x14ac:dyDescent="0.25">
      <c r="A256" s="140"/>
      <c r="B256" s="137" t="s">
        <v>270</v>
      </c>
      <c r="C256" s="148"/>
      <c r="D256" s="116"/>
      <c r="E256" s="116">
        <v>0</v>
      </c>
      <c r="F256" s="148">
        <v>0</v>
      </c>
      <c r="G256" s="148"/>
      <c r="H256" s="111"/>
    </row>
    <row r="257" spans="1:10" s="64" customFormat="1" ht="26.25" x14ac:dyDescent="0.25">
      <c r="A257" s="140"/>
      <c r="B257" s="137" t="s">
        <v>221</v>
      </c>
      <c r="C257" s="148"/>
      <c r="D257" s="116"/>
      <c r="E257" s="116"/>
      <c r="F257" s="148">
        <v>0</v>
      </c>
      <c r="G257" s="148">
        <v>0</v>
      </c>
      <c r="H257" s="111">
        <v>0</v>
      </c>
      <c r="J257" s="295"/>
    </row>
    <row r="258" spans="1:10" s="64" customFormat="1" x14ac:dyDescent="0.25">
      <c r="A258" s="140"/>
      <c r="B258" s="164" t="s">
        <v>367</v>
      </c>
      <c r="C258" s="154"/>
      <c r="D258" s="123"/>
      <c r="E258" s="116">
        <v>3045</v>
      </c>
      <c r="F258" s="148">
        <v>2057.14</v>
      </c>
      <c r="G258" s="148"/>
      <c r="H258" s="111">
        <f>F258/E258*100</f>
        <v>67.557963875205246</v>
      </c>
      <c r="J258" s="295"/>
    </row>
    <row r="259" spans="1:10" s="64" customFormat="1" ht="26.25" x14ac:dyDescent="0.25">
      <c r="A259" s="140"/>
      <c r="B259" s="164" t="s">
        <v>366</v>
      </c>
      <c r="C259" s="148"/>
      <c r="D259" s="116"/>
      <c r="E259" s="116">
        <v>300</v>
      </c>
      <c r="F259" s="148">
        <v>100</v>
      </c>
      <c r="G259" s="148">
        <v>0</v>
      </c>
      <c r="H259" s="111">
        <f t="shared" ref="H259:H270" si="10">F259/E259*100</f>
        <v>33.333333333333329</v>
      </c>
      <c r="J259" s="295"/>
    </row>
    <row r="260" spans="1:10" ht="26.25" x14ac:dyDescent="0.25">
      <c r="A260" s="140"/>
      <c r="B260" s="164" t="s">
        <v>295</v>
      </c>
      <c r="C260" s="123"/>
      <c r="D260" s="116"/>
      <c r="E260" s="116">
        <v>2705</v>
      </c>
      <c r="F260" s="148">
        <v>0.8</v>
      </c>
      <c r="G260" s="148">
        <v>0</v>
      </c>
      <c r="H260" s="111">
        <f t="shared" si="10"/>
        <v>2.9574861367837338E-2</v>
      </c>
      <c r="J260" s="298"/>
    </row>
    <row r="261" spans="1:10" s="64" customFormat="1" x14ac:dyDescent="0.25">
      <c r="A261" s="140"/>
      <c r="B261" s="164" t="s">
        <v>381</v>
      </c>
      <c r="C261" s="123"/>
      <c r="D261" s="116"/>
      <c r="E261" s="116">
        <v>1400</v>
      </c>
      <c r="F261" s="148">
        <v>708.75</v>
      </c>
      <c r="G261" s="148"/>
      <c r="H261" s="111">
        <f t="shared" si="10"/>
        <v>50.625</v>
      </c>
      <c r="J261" s="298"/>
    </row>
    <row r="262" spans="1:10" s="64" customFormat="1" ht="26.25" x14ac:dyDescent="0.25">
      <c r="A262" s="140"/>
      <c r="B262" s="164" t="s">
        <v>292</v>
      </c>
      <c r="C262" s="123"/>
      <c r="D262" s="116"/>
      <c r="E262" s="116"/>
      <c r="F262" s="154">
        <v>0</v>
      </c>
      <c r="G262" s="148">
        <v>0</v>
      </c>
      <c r="H262" s="111"/>
      <c r="J262" s="295"/>
    </row>
    <row r="263" spans="1:10" s="64" customFormat="1" x14ac:dyDescent="0.25">
      <c r="A263" s="140"/>
      <c r="B263" s="137" t="s">
        <v>211</v>
      </c>
      <c r="C263" s="116"/>
      <c r="D263" s="116"/>
      <c r="E263" s="116"/>
      <c r="F263" s="148">
        <v>0</v>
      </c>
      <c r="G263" s="148">
        <v>0</v>
      </c>
      <c r="H263" s="111"/>
      <c r="J263" s="295"/>
    </row>
    <row r="264" spans="1:10" s="64" customFormat="1" ht="26.25" x14ac:dyDescent="0.25">
      <c r="A264" s="140"/>
      <c r="B264" s="164" t="s">
        <v>323</v>
      </c>
      <c r="C264" s="116"/>
      <c r="D264" s="116"/>
      <c r="E264" s="116">
        <v>3600</v>
      </c>
      <c r="F264" s="148">
        <v>3230.18</v>
      </c>
      <c r="G264" s="148"/>
      <c r="H264" s="111">
        <f t="shared" si="10"/>
        <v>89.72722222222221</v>
      </c>
      <c r="J264" s="295"/>
    </row>
    <row r="265" spans="1:10" s="64" customFormat="1" ht="26.25" x14ac:dyDescent="0.25">
      <c r="A265" s="140"/>
      <c r="B265" s="164" t="s">
        <v>168</v>
      </c>
      <c r="C265" s="123"/>
      <c r="D265" s="116"/>
      <c r="E265" s="116"/>
      <c r="F265" s="154">
        <v>0</v>
      </c>
      <c r="G265" s="148"/>
      <c r="H265" s="111"/>
      <c r="J265" s="295"/>
    </row>
    <row r="266" spans="1:10" s="64" customFormat="1" x14ac:dyDescent="0.25">
      <c r="A266" s="140"/>
      <c r="B266" s="164" t="s">
        <v>215</v>
      </c>
      <c r="C266" s="123"/>
      <c r="D266" s="116"/>
      <c r="E266" s="116"/>
      <c r="F266" s="154">
        <v>0</v>
      </c>
      <c r="G266" s="148">
        <v>0</v>
      </c>
      <c r="H266" s="111"/>
      <c r="J266" s="295"/>
    </row>
    <row r="267" spans="1:10" s="64" customFormat="1" ht="26.25" x14ac:dyDescent="0.25">
      <c r="A267" s="140"/>
      <c r="B267" s="382" t="s">
        <v>388</v>
      </c>
      <c r="C267" s="123"/>
      <c r="D267" s="381"/>
      <c r="E267" s="116">
        <v>1000</v>
      </c>
      <c r="F267" s="154">
        <v>0</v>
      </c>
      <c r="G267" s="148"/>
      <c r="H267" s="111">
        <f t="shared" si="10"/>
        <v>0</v>
      </c>
      <c r="J267" s="295"/>
    </row>
    <row r="268" spans="1:10" s="64" customFormat="1" x14ac:dyDescent="0.25">
      <c r="A268" s="125"/>
      <c r="B268" s="121" t="s">
        <v>176</v>
      </c>
      <c r="C268" s="123"/>
      <c r="D268" s="122"/>
      <c r="E268" s="123"/>
      <c r="F268" s="154">
        <v>0</v>
      </c>
      <c r="G268" s="148">
        <v>0</v>
      </c>
      <c r="H268" s="111"/>
      <c r="J268" s="295"/>
    </row>
    <row r="269" spans="1:10" s="64" customFormat="1" x14ac:dyDescent="0.25">
      <c r="A269" s="140"/>
      <c r="B269" s="137" t="s">
        <v>287</v>
      </c>
      <c r="C269" s="116"/>
      <c r="D269" s="116"/>
      <c r="E269" s="116"/>
      <c r="F269" s="148">
        <v>0</v>
      </c>
      <c r="G269" s="148">
        <v>0</v>
      </c>
      <c r="H269" s="111"/>
      <c r="J269" s="295"/>
    </row>
    <row r="270" spans="1:10" s="64" customFormat="1" x14ac:dyDescent="0.25">
      <c r="A270" s="140"/>
      <c r="B270" s="164" t="s">
        <v>368</v>
      </c>
      <c r="C270" s="116"/>
      <c r="D270" s="116"/>
      <c r="E270" s="116">
        <v>50</v>
      </c>
      <c r="F270" s="148">
        <v>25</v>
      </c>
      <c r="G270" s="148">
        <v>0</v>
      </c>
      <c r="H270" s="111">
        <f t="shared" si="10"/>
        <v>50</v>
      </c>
      <c r="J270" s="295"/>
    </row>
    <row r="271" spans="1:10" s="64" customFormat="1" x14ac:dyDescent="0.25">
      <c r="A271" s="140"/>
      <c r="B271" s="164" t="s">
        <v>293</v>
      </c>
      <c r="C271" s="233"/>
      <c r="D271" s="116"/>
      <c r="E271" s="116"/>
      <c r="F271" s="154">
        <v>0</v>
      </c>
      <c r="G271" s="148">
        <v>0</v>
      </c>
      <c r="H271" s="111"/>
      <c r="J271" s="295"/>
    </row>
    <row r="272" spans="1:10" s="64" customFormat="1" ht="26.25" x14ac:dyDescent="0.25">
      <c r="A272" s="140"/>
      <c r="B272" s="164" t="s">
        <v>387</v>
      </c>
      <c r="C272" s="233"/>
      <c r="D272" s="116"/>
      <c r="E272" s="116">
        <v>450</v>
      </c>
      <c r="F272" s="154">
        <v>0</v>
      </c>
      <c r="G272" s="148"/>
      <c r="H272" s="111"/>
      <c r="J272" s="295"/>
    </row>
    <row r="273" spans="1:11" s="64" customFormat="1" x14ac:dyDescent="0.25">
      <c r="A273" s="391">
        <v>926103</v>
      </c>
      <c r="B273" s="392" t="s">
        <v>389</v>
      </c>
      <c r="C273" s="393"/>
      <c r="D273" s="109"/>
      <c r="E273" s="109">
        <f>SUM(E274:E277)</f>
        <v>6100</v>
      </c>
      <c r="F273" s="109">
        <f>SUM(F274:F277)</f>
        <v>30.09</v>
      </c>
      <c r="G273" s="390"/>
      <c r="H273" s="110"/>
      <c r="J273" s="295"/>
    </row>
    <row r="274" spans="1:11" s="404" customFormat="1" x14ac:dyDescent="0.25">
      <c r="A274" s="398"/>
      <c r="B274" s="164" t="s">
        <v>367</v>
      </c>
      <c r="C274" s="400"/>
      <c r="D274" s="401"/>
      <c r="E274" s="401">
        <v>3045</v>
      </c>
      <c r="F274" s="402">
        <v>0</v>
      </c>
      <c r="G274" s="397"/>
      <c r="H274" s="403"/>
      <c r="J274" s="405"/>
    </row>
    <row r="275" spans="1:11" s="64" customFormat="1" ht="26.25" x14ac:dyDescent="0.25">
      <c r="A275" s="398"/>
      <c r="B275" s="399" t="s">
        <v>366</v>
      </c>
      <c r="C275" s="400"/>
      <c r="D275" s="401"/>
      <c r="E275" s="401">
        <v>300</v>
      </c>
      <c r="F275" s="402">
        <v>0</v>
      </c>
      <c r="G275" s="397"/>
      <c r="H275" s="403"/>
      <c r="J275" s="295"/>
    </row>
    <row r="276" spans="1:11" s="64" customFormat="1" ht="26.25" x14ac:dyDescent="0.25">
      <c r="A276" s="394"/>
      <c r="B276" s="395" t="s">
        <v>295</v>
      </c>
      <c r="C276" s="396"/>
      <c r="D276" s="397"/>
      <c r="E276" s="397">
        <v>2705</v>
      </c>
      <c r="F276" s="397">
        <v>30.09</v>
      </c>
      <c r="G276" s="397"/>
      <c r="H276" s="111">
        <f t="shared" ref="H276" si="11">F276/E276*100</f>
        <v>1.1123844731977819</v>
      </c>
      <c r="J276" s="295"/>
    </row>
    <row r="277" spans="1:11" s="64" customFormat="1" x14ac:dyDescent="0.25">
      <c r="A277" s="394"/>
      <c r="B277" s="164" t="s">
        <v>368</v>
      </c>
      <c r="C277" s="396"/>
      <c r="D277" s="397"/>
      <c r="E277" s="397">
        <v>50</v>
      </c>
      <c r="F277" s="397">
        <v>0</v>
      </c>
      <c r="G277" s="397"/>
      <c r="H277" s="111"/>
      <c r="J277" s="295"/>
    </row>
    <row r="278" spans="1:11" s="64" customFormat="1" x14ac:dyDescent="0.25">
      <c r="A278" s="438" t="s">
        <v>397</v>
      </c>
      <c r="B278" s="439" t="s">
        <v>398</v>
      </c>
      <c r="C278" s="308"/>
      <c r="D278" s="109"/>
      <c r="E278" s="109"/>
      <c r="F278" s="109"/>
      <c r="G278" s="109"/>
      <c r="H278" s="110"/>
      <c r="J278" s="295"/>
    </row>
    <row r="279" spans="1:11" s="64" customFormat="1" x14ac:dyDescent="0.25">
      <c r="A279" s="394"/>
      <c r="B279" s="164" t="s">
        <v>399</v>
      </c>
      <c r="C279" s="396"/>
      <c r="D279" s="397"/>
      <c r="E279" s="397">
        <v>50</v>
      </c>
      <c r="F279" s="397">
        <v>0</v>
      </c>
      <c r="G279" s="397"/>
      <c r="H279" s="111"/>
      <c r="J279" s="295"/>
    </row>
    <row r="280" spans="1:11" ht="26.25" x14ac:dyDescent="0.25">
      <c r="A280" s="438" t="s">
        <v>238</v>
      </c>
      <c r="B280" s="439" t="s">
        <v>239</v>
      </c>
      <c r="C280" s="308"/>
      <c r="D280" s="109"/>
      <c r="E280" s="109"/>
      <c r="F280" s="109"/>
      <c r="G280" s="109"/>
      <c r="H280" s="110"/>
    </row>
    <row r="281" spans="1:11" s="191" customFormat="1" x14ac:dyDescent="0.25">
      <c r="A281" s="201">
        <v>31</v>
      </c>
      <c r="B281" s="113" t="s">
        <v>50</v>
      </c>
      <c r="C281" s="232"/>
      <c r="D281" s="115"/>
      <c r="E281" s="139"/>
      <c r="F281" s="139"/>
      <c r="G281" s="139"/>
      <c r="H281" s="198"/>
      <c r="J281" s="296"/>
    </row>
    <row r="282" spans="1:11" ht="26.25" x14ac:dyDescent="0.25">
      <c r="A282" s="125"/>
      <c r="B282" s="114" t="s">
        <v>266</v>
      </c>
      <c r="C282" s="116">
        <v>34593.980000000003</v>
      </c>
      <c r="D282" s="119"/>
      <c r="E282" s="116">
        <v>72000</v>
      </c>
      <c r="F282" s="116">
        <v>8199.48</v>
      </c>
      <c r="G282" s="116">
        <f>F282/C282*100</f>
        <v>23.702042956606899</v>
      </c>
      <c r="H282" s="111">
        <f>F282/E282*100</f>
        <v>11.388166666666667</v>
      </c>
      <c r="K282" s="35"/>
    </row>
    <row r="283" spans="1:11" ht="39" x14ac:dyDescent="0.25">
      <c r="A283" s="125"/>
      <c r="B283" s="118" t="s">
        <v>267</v>
      </c>
      <c r="C283" s="116"/>
      <c r="D283" s="119"/>
      <c r="E283" s="116">
        <v>0</v>
      </c>
      <c r="F283" s="116">
        <v>0</v>
      </c>
      <c r="G283" s="116"/>
      <c r="H283" s="111"/>
    </row>
    <row r="284" spans="1:11" x14ac:dyDescent="0.25">
      <c r="A284" s="144"/>
      <c r="B284" s="118" t="s">
        <v>274</v>
      </c>
      <c r="C284" s="116"/>
      <c r="D284" s="119"/>
      <c r="E284" s="116">
        <v>0</v>
      </c>
      <c r="F284" s="116">
        <v>0</v>
      </c>
      <c r="G284" s="116"/>
      <c r="H284" s="111"/>
    </row>
    <row r="285" spans="1:11" ht="26.25" x14ac:dyDescent="0.25">
      <c r="A285" s="125"/>
      <c r="B285" s="121" t="s">
        <v>186</v>
      </c>
      <c r="C285" s="123"/>
      <c r="D285" s="119"/>
      <c r="E285" s="116">
        <v>2000</v>
      </c>
      <c r="F285" s="123">
        <v>0</v>
      </c>
      <c r="G285" s="116"/>
      <c r="H285" s="111"/>
      <c r="K285" s="35"/>
    </row>
    <row r="286" spans="1:11" x14ac:dyDescent="0.25">
      <c r="A286" s="125"/>
      <c r="B286" s="121" t="s">
        <v>240</v>
      </c>
      <c r="C286" s="123"/>
      <c r="D286" s="119"/>
      <c r="E286" s="116"/>
      <c r="F286" s="123">
        <v>0</v>
      </c>
      <c r="G286" s="116">
        <v>0</v>
      </c>
      <c r="H286" s="111"/>
    </row>
    <row r="287" spans="1:11" ht="26.25" x14ac:dyDescent="0.25">
      <c r="A287" s="125"/>
      <c r="B287" s="121" t="s">
        <v>241</v>
      </c>
      <c r="C287" s="123"/>
      <c r="D287" s="119"/>
      <c r="E287" s="116"/>
      <c r="F287" s="123">
        <v>0</v>
      </c>
      <c r="G287" s="116">
        <v>0</v>
      </c>
      <c r="H287" s="111"/>
    </row>
    <row r="288" spans="1:11" s="64" customFormat="1" ht="26.25" x14ac:dyDescent="0.25">
      <c r="A288" s="125"/>
      <c r="B288" s="121" t="s">
        <v>320</v>
      </c>
      <c r="C288" s="123"/>
      <c r="D288" s="119"/>
      <c r="E288" s="116">
        <v>2000</v>
      </c>
      <c r="F288" s="123">
        <v>0</v>
      </c>
      <c r="G288" s="116">
        <v>0</v>
      </c>
      <c r="H288" s="111"/>
      <c r="J288" s="295"/>
      <c r="K288" s="35"/>
    </row>
    <row r="289" spans="1:10" ht="26.25" x14ac:dyDescent="0.25">
      <c r="A289" s="120"/>
      <c r="B289" s="121" t="s">
        <v>187</v>
      </c>
      <c r="C289" s="123"/>
      <c r="D289" s="119"/>
      <c r="E289" s="116">
        <v>2500</v>
      </c>
      <c r="F289" s="123">
        <v>0</v>
      </c>
      <c r="G289" s="116">
        <v>0</v>
      </c>
      <c r="H289" s="111"/>
    </row>
    <row r="290" spans="1:10" s="64" customFormat="1" ht="26.25" x14ac:dyDescent="0.25">
      <c r="A290" s="120"/>
      <c r="B290" s="121" t="s">
        <v>329</v>
      </c>
      <c r="C290" s="123"/>
      <c r="D290" s="119"/>
      <c r="E290" s="116">
        <v>1000</v>
      </c>
      <c r="F290" s="123">
        <v>0</v>
      </c>
      <c r="G290" s="116"/>
      <c r="H290" s="111"/>
      <c r="J290" s="295"/>
    </row>
    <row r="291" spans="1:10" s="64" customFormat="1" x14ac:dyDescent="0.25">
      <c r="A291" s="120"/>
      <c r="B291" s="118" t="s">
        <v>260</v>
      </c>
      <c r="C291" s="116"/>
      <c r="D291" s="119"/>
      <c r="E291" s="116">
        <v>500</v>
      </c>
      <c r="F291" s="116">
        <v>0</v>
      </c>
      <c r="G291" s="116">
        <v>0</v>
      </c>
      <c r="H291" s="111"/>
      <c r="J291" s="295"/>
    </row>
    <row r="292" spans="1:10" x14ac:dyDescent="0.25">
      <c r="A292" s="161"/>
      <c r="B292" s="146" t="s">
        <v>188</v>
      </c>
      <c r="C292" s="145"/>
      <c r="D292" s="131"/>
      <c r="E292" s="132">
        <v>0</v>
      </c>
      <c r="F292" s="145">
        <v>0</v>
      </c>
      <c r="G292" s="132">
        <v>0</v>
      </c>
      <c r="H292" s="150"/>
    </row>
    <row r="293" spans="1:10" s="64" customFormat="1" x14ac:dyDescent="0.25">
      <c r="A293" s="409">
        <v>41</v>
      </c>
      <c r="B293" s="410" t="s">
        <v>52</v>
      </c>
      <c r="C293" s="413"/>
      <c r="D293" s="412"/>
      <c r="E293" s="412"/>
      <c r="F293" s="413"/>
      <c r="G293" s="412"/>
      <c r="H293" s="414"/>
      <c r="J293" s="295"/>
    </row>
    <row r="294" spans="1:10" s="64" customFormat="1" ht="26.25" x14ac:dyDescent="0.25">
      <c r="A294" s="406"/>
      <c r="B294" s="164" t="s">
        <v>304</v>
      </c>
      <c r="C294" s="123"/>
      <c r="D294" s="116"/>
      <c r="E294" s="116">
        <v>8000</v>
      </c>
      <c r="F294" s="123">
        <v>0</v>
      </c>
      <c r="G294" s="116">
        <v>0</v>
      </c>
      <c r="H294" s="111"/>
      <c r="J294" s="295"/>
    </row>
    <row r="295" spans="1:10" s="64" customFormat="1" ht="26.25" x14ac:dyDescent="0.25">
      <c r="A295" s="406"/>
      <c r="B295" s="164" t="s">
        <v>392</v>
      </c>
      <c r="C295" s="123"/>
      <c r="D295" s="116"/>
      <c r="E295" s="116">
        <v>4000</v>
      </c>
      <c r="F295" s="123">
        <v>0</v>
      </c>
      <c r="G295" s="116">
        <v>0</v>
      </c>
      <c r="H295" s="111"/>
      <c r="J295" s="295"/>
    </row>
    <row r="296" spans="1:10" s="191" customFormat="1" x14ac:dyDescent="0.25">
      <c r="A296" s="422">
        <v>50112</v>
      </c>
      <c r="B296" s="423" t="s">
        <v>47</v>
      </c>
      <c r="C296" s="415"/>
      <c r="D296" s="424"/>
      <c r="E296" s="425">
        <v>30000</v>
      </c>
      <c r="F296" s="425">
        <f>SUM(F297:F301)</f>
        <v>590.41</v>
      </c>
      <c r="G296" s="425"/>
      <c r="H296" s="421">
        <f>F296/E296*100</f>
        <v>1.9680333333333331</v>
      </c>
      <c r="J296" s="296"/>
    </row>
    <row r="297" spans="1:10" ht="26.25" x14ac:dyDescent="0.25">
      <c r="A297" s="120"/>
      <c r="B297" s="143" t="s">
        <v>266</v>
      </c>
      <c r="C297" s="116"/>
      <c r="D297" s="119"/>
      <c r="E297" s="116">
        <v>0</v>
      </c>
      <c r="F297" s="116">
        <v>0</v>
      </c>
      <c r="G297" s="116">
        <v>0</v>
      </c>
      <c r="H297" s="111"/>
    </row>
    <row r="298" spans="1:10" ht="39" x14ac:dyDescent="0.25">
      <c r="A298" s="120"/>
      <c r="B298" s="143" t="s">
        <v>267</v>
      </c>
      <c r="C298" s="116"/>
      <c r="D298" s="119"/>
      <c r="E298" s="116">
        <v>0</v>
      </c>
      <c r="F298" s="116">
        <v>0</v>
      </c>
      <c r="G298" s="116">
        <v>0</v>
      </c>
      <c r="H298" s="111"/>
    </row>
    <row r="299" spans="1:10" s="64" customFormat="1" x14ac:dyDescent="0.25">
      <c r="A299" s="120"/>
      <c r="B299" s="137" t="s">
        <v>259</v>
      </c>
      <c r="C299" s="116"/>
      <c r="D299" s="119"/>
      <c r="E299" s="116"/>
      <c r="F299" s="116">
        <v>0</v>
      </c>
      <c r="G299" s="116">
        <v>0</v>
      </c>
      <c r="H299" s="111"/>
      <c r="J299" s="295"/>
    </row>
    <row r="300" spans="1:10" s="285" customFormat="1" ht="26.25" x14ac:dyDescent="0.25">
      <c r="A300" s="120"/>
      <c r="B300" s="164" t="s">
        <v>304</v>
      </c>
      <c r="C300" s="123"/>
      <c r="D300" s="122"/>
      <c r="E300" s="123"/>
      <c r="F300" s="123">
        <v>0</v>
      </c>
      <c r="G300" s="123">
        <v>0</v>
      </c>
      <c r="H300" s="124"/>
      <c r="J300" s="295"/>
    </row>
    <row r="301" spans="1:10" ht="26.25" x14ac:dyDescent="0.25">
      <c r="A301" s="120"/>
      <c r="B301" s="179" t="s">
        <v>242</v>
      </c>
      <c r="C301" s="123"/>
      <c r="D301" s="122"/>
      <c r="E301" s="116">
        <v>2000</v>
      </c>
      <c r="F301" s="116">
        <v>590.41</v>
      </c>
      <c r="G301" s="123">
        <v>0</v>
      </c>
      <c r="H301" s="111"/>
    </row>
    <row r="302" spans="1:10" s="64" customFormat="1" x14ac:dyDescent="0.25">
      <c r="A302" s="176"/>
      <c r="B302" s="130" t="s">
        <v>260</v>
      </c>
      <c r="C302" s="116"/>
      <c r="D302" s="175"/>
      <c r="E302" s="132">
        <v>28000</v>
      </c>
      <c r="F302" s="116">
        <v>0</v>
      </c>
      <c r="G302" s="132">
        <v>0</v>
      </c>
      <c r="H302" s="111"/>
      <c r="J302" s="295"/>
    </row>
    <row r="303" spans="1:10" x14ac:dyDescent="0.25">
      <c r="A303" s="125"/>
      <c r="B303" s="135" t="s">
        <v>188</v>
      </c>
      <c r="C303" s="123"/>
      <c r="D303" s="123"/>
      <c r="E303" s="373">
        <v>0</v>
      </c>
      <c r="F303" s="123">
        <v>0</v>
      </c>
      <c r="G303" s="123">
        <v>0</v>
      </c>
      <c r="H303" s="111"/>
    </row>
    <row r="304" spans="1:10" s="191" customFormat="1" ht="18" customHeight="1" x14ac:dyDescent="0.25">
      <c r="A304" s="418">
        <v>6103</v>
      </c>
      <c r="B304" s="419" t="s">
        <v>55</v>
      </c>
      <c r="C304" s="412"/>
      <c r="D304" s="420"/>
      <c r="E304" s="421">
        <v>0</v>
      </c>
      <c r="F304" s="421">
        <v>0</v>
      </c>
      <c r="G304" s="421"/>
      <c r="H304" s="421"/>
      <c r="J304" s="296"/>
    </row>
    <row r="305" spans="1:10" s="64" customFormat="1" ht="30" customHeight="1" x14ac:dyDescent="0.25">
      <c r="A305" s="128"/>
      <c r="B305" s="114" t="s">
        <v>266</v>
      </c>
      <c r="C305" s="198"/>
      <c r="D305" s="178"/>
      <c r="E305" s="198">
        <v>0</v>
      </c>
      <c r="F305" s="198">
        <v>0</v>
      </c>
      <c r="G305" s="116">
        <v>0</v>
      </c>
      <c r="H305" s="111"/>
      <c r="J305" s="295"/>
    </row>
    <row r="306" spans="1:10" s="64" customFormat="1" ht="38.25" customHeight="1" x14ac:dyDescent="0.25">
      <c r="A306" s="125"/>
      <c r="B306" s="118" t="s">
        <v>267</v>
      </c>
      <c r="C306" s="198"/>
      <c r="D306" s="178"/>
      <c r="E306" s="198">
        <v>0</v>
      </c>
      <c r="F306" s="198">
        <v>0</v>
      </c>
      <c r="G306" s="116">
        <v>0</v>
      </c>
      <c r="H306" s="111"/>
      <c r="J306" s="295"/>
    </row>
    <row r="307" spans="1:10" s="64" customFormat="1" ht="24" customHeight="1" x14ac:dyDescent="0.25">
      <c r="A307" s="125"/>
      <c r="B307" s="118" t="s">
        <v>268</v>
      </c>
      <c r="C307" s="198"/>
      <c r="D307" s="119"/>
      <c r="E307" s="198"/>
      <c r="F307" s="328">
        <v>0</v>
      </c>
      <c r="G307" s="116">
        <v>0</v>
      </c>
      <c r="H307" s="111"/>
      <c r="J307" s="295"/>
    </row>
    <row r="308" spans="1:10" s="64" customFormat="1" ht="27" customHeight="1" x14ac:dyDescent="0.25">
      <c r="A308" s="125"/>
      <c r="B308" s="121" t="s">
        <v>186</v>
      </c>
      <c r="C308" s="198"/>
      <c r="D308" s="122"/>
      <c r="E308" s="198">
        <v>4000</v>
      </c>
      <c r="F308" s="328">
        <v>0</v>
      </c>
      <c r="G308" s="123">
        <v>0</v>
      </c>
      <c r="H308" s="124"/>
      <c r="J308" s="295"/>
    </row>
    <row r="309" spans="1:10" s="64" customFormat="1" ht="26.25" customHeight="1" x14ac:dyDescent="0.25">
      <c r="A309" s="125"/>
      <c r="B309" s="121" t="s">
        <v>312</v>
      </c>
      <c r="C309" s="198"/>
      <c r="D309" s="122"/>
      <c r="E309" s="198">
        <v>1000</v>
      </c>
      <c r="F309" s="328">
        <v>0</v>
      </c>
      <c r="G309" s="123">
        <v>0</v>
      </c>
      <c r="H309" s="124"/>
      <c r="J309" s="295"/>
    </row>
    <row r="310" spans="1:10" s="64" customFormat="1" ht="26.25" customHeight="1" x14ac:dyDescent="0.25">
      <c r="A310" s="125"/>
      <c r="B310" s="121" t="s">
        <v>390</v>
      </c>
      <c r="C310" s="198"/>
      <c r="D310" s="122"/>
      <c r="E310" s="198">
        <v>2000</v>
      </c>
      <c r="F310" s="328">
        <v>0</v>
      </c>
      <c r="G310" s="123">
        <v>0</v>
      </c>
      <c r="H310" s="124"/>
      <c r="J310" s="295"/>
    </row>
    <row r="311" spans="1:10" s="64" customFormat="1" ht="26.25" customHeight="1" x14ac:dyDescent="0.25">
      <c r="A311" s="125"/>
      <c r="B311" s="121" t="s">
        <v>391</v>
      </c>
      <c r="C311" s="198"/>
      <c r="D311" s="122"/>
      <c r="E311" s="198">
        <v>2000</v>
      </c>
      <c r="F311" s="328">
        <v>0</v>
      </c>
      <c r="G311" s="123"/>
      <c r="H311" s="124"/>
      <c r="J311" s="295"/>
    </row>
    <row r="312" spans="1:10" s="64" customFormat="1" ht="26.25" customHeight="1" x14ac:dyDescent="0.25">
      <c r="A312" s="125"/>
      <c r="B312" s="118" t="s">
        <v>332</v>
      </c>
      <c r="C312" s="198"/>
      <c r="D312" s="122"/>
      <c r="E312" s="198"/>
      <c r="F312" s="328">
        <v>0</v>
      </c>
      <c r="G312" s="123">
        <v>0</v>
      </c>
      <c r="H312" s="124"/>
      <c r="J312" s="295"/>
    </row>
    <row r="313" spans="1:10" s="64" customFormat="1" ht="21" customHeight="1" x14ac:dyDescent="0.25">
      <c r="A313" s="125"/>
      <c r="B313" s="121" t="s">
        <v>188</v>
      </c>
      <c r="C313" s="198"/>
      <c r="D313" s="122"/>
      <c r="E313" s="198">
        <v>1000</v>
      </c>
      <c r="F313" s="328">
        <v>0</v>
      </c>
      <c r="G313" s="123">
        <v>0</v>
      </c>
      <c r="H313" s="124"/>
      <c r="J313" s="295"/>
    </row>
    <row r="314" spans="1:10" x14ac:dyDescent="0.25">
      <c r="A314" s="151">
        <v>9231</v>
      </c>
      <c r="B314" s="152" t="s">
        <v>59</v>
      </c>
      <c r="C314" s="234"/>
      <c r="D314" s="153"/>
      <c r="E314" s="109">
        <f>SUM(E315:E323)</f>
        <v>6000</v>
      </c>
      <c r="F314" s="109">
        <f>SUM(F315:F323)</f>
        <v>3222.1</v>
      </c>
      <c r="G314" s="237"/>
      <c r="H314" s="166"/>
    </row>
    <row r="315" spans="1:10" ht="26.25" x14ac:dyDescent="0.25">
      <c r="A315" s="127"/>
      <c r="B315" s="137" t="s">
        <v>266</v>
      </c>
      <c r="C315" s="148"/>
      <c r="D315" s="205"/>
      <c r="E315" s="116">
        <v>0</v>
      </c>
      <c r="F315" s="148">
        <v>0</v>
      </c>
      <c r="G315" s="148">
        <v>0</v>
      </c>
      <c r="H315" s="149"/>
    </row>
    <row r="316" spans="1:10" ht="39" x14ac:dyDescent="0.25">
      <c r="A316" s="127"/>
      <c r="B316" s="137" t="s">
        <v>267</v>
      </c>
      <c r="C316" s="148"/>
      <c r="D316" s="116"/>
      <c r="E316" s="116">
        <v>0</v>
      </c>
      <c r="F316" s="116">
        <v>0</v>
      </c>
      <c r="G316" s="148">
        <v>0</v>
      </c>
      <c r="H316" s="149"/>
    </row>
    <row r="317" spans="1:10" s="64" customFormat="1" x14ac:dyDescent="0.25">
      <c r="A317" s="127"/>
      <c r="B317" s="137" t="s">
        <v>259</v>
      </c>
      <c r="C317" s="148"/>
      <c r="D317" s="116"/>
      <c r="E317" s="116">
        <v>2000</v>
      </c>
      <c r="F317" s="116">
        <v>0</v>
      </c>
      <c r="G317" s="148"/>
      <c r="H317" s="149"/>
      <c r="J317" s="295"/>
    </row>
    <row r="318" spans="1:10" ht="26.25" x14ac:dyDescent="0.25">
      <c r="A318" s="408"/>
      <c r="B318" s="164" t="s">
        <v>186</v>
      </c>
      <c r="C318" s="148"/>
      <c r="D318" s="123"/>
      <c r="E318" s="61"/>
      <c r="F318" s="116">
        <v>2230.19</v>
      </c>
      <c r="G318" s="154">
        <v>0</v>
      </c>
      <c r="H318" s="111">
        <f>F318/E317*100</f>
        <v>111.50949999999999</v>
      </c>
    </row>
    <row r="319" spans="1:10" s="64" customFormat="1" ht="26.25" x14ac:dyDescent="0.25">
      <c r="A319" s="408"/>
      <c r="B319" s="164" t="s">
        <v>330</v>
      </c>
      <c r="C319" s="148"/>
      <c r="D319" s="123"/>
      <c r="E319" s="116">
        <v>2000</v>
      </c>
      <c r="F319" s="116">
        <v>985.26</v>
      </c>
      <c r="G319" s="154">
        <v>0</v>
      </c>
      <c r="H319" s="111">
        <f>F319/E319*100</f>
        <v>49.262999999999998</v>
      </c>
      <c r="J319" s="295"/>
    </row>
    <row r="320" spans="1:10" s="64" customFormat="1" ht="26.25" x14ac:dyDescent="0.25">
      <c r="A320" s="120"/>
      <c r="B320" s="135" t="s">
        <v>187</v>
      </c>
      <c r="C320" s="148"/>
      <c r="D320" s="116"/>
      <c r="E320" s="116">
        <v>0</v>
      </c>
      <c r="F320" s="123">
        <v>0</v>
      </c>
      <c r="G320" s="116">
        <v>0</v>
      </c>
      <c r="H320" s="111"/>
      <c r="J320" s="295"/>
    </row>
    <row r="321" spans="1:11" s="64" customFormat="1" ht="26.25" x14ac:dyDescent="0.25">
      <c r="A321" s="120"/>
      <c r="B321" s="135" t="s">
        <v>331</v>
      </c>
      <c r="C321" s="148"/>
      <c r="D321" s="116"/>
      <c r="E321" s="116">
        <v>2000</v>
      </c>
      <c r="F321" s="116">
        <v>6.65</v>
      </c>
      <c r="G321" s="116"/>
      <c r="H321" s="111">
        <f>F321/E321*100</f>
        <v>0.33250000000000002</v>
      </c>
      <c r="J321" s="295"/>
    </row>
    <row r="322" spans="1:11" s="64" customFormat="1" x14ac:dyDescent="0.25">
      <c r="A322" s="120"/>
      <c r="B322" s="244" t="s">
        <v>260</v>
      </c>
      <c r="C322" s="148"/>
      <c r="D322" s="116"/>
      <c r="E322" s="116">
        <v>0</v>
      </c>
      <c r="F322" s="116">
        <v>0</v>
      </c>
      <c r="G322" s="116">
        <v>0</v>
      </c>
      <c r="H322" s="111"/>
      <c r="J322" s="295"/>
    </row>
    <row r="323" spans="1:11" s="64" customFormat="1" x14ac:dyDescent="0.25">
      <c r="A323" s="125"/>
      <c r="B323" s="135" t="s">
        <v>188</v>
      </c>
      <c r="C323" s="148"/>
      <c r="D323" s="116"/>
      <c r="E323" s="116">
        <v>0</v>
      </c>
      <c r="F323" s="123">
        <v>0</v>
      </c>
      <c r="G323" s="116">
        <v>0</v>
      </c>
      <c r="H323" s="111"/>
      <c r="J323" s="295"/>
    </row>
    <row r="324" spans="1:11" s="64" customFormat="1" x14ac:dyDescent="0.25">
      <c r="A324" s="409">
        <v>9241</v>
      </c>
      <c r="B324" s="410" t="s">
        <v>393</v>
      </c>
      <c r="C324" s="411"/>
      <c r="D324" s="412"/>
      <c r="E324" s="412">
        <f>SUM(E325:E326)</f>
        <v>4000</v>
      </c>
      <c r="F324" s="412">
        <f>SUM(F325:F326)</f>
        <v>694.31</v>
      </c>
      <c r="G324" s="412"/>
      <c r="H324" s="414"/>
      <c r="J324" s="295"/>
    </row>
    <row r="325" spans="1:11" s="64" customFormat="1" ht="26.25" x14ac:dyDescent="0.25">
      <c r="A325" s="417"/>
      <c r="B325" s="164" t="s">
        <v>186</v>
      </c>
      <c r="C325" s="148"/>
      <c r="D325" s="116"/>
      <c r="E325" s="116">
        <v>2000</v>
      </c>
      <c r="F325" s="123">
        <v>0</v>
      </c>
      <c r="G325" s="116">
        <v>0</v>
      </c>
      <c r="H325" s="111"/>
      <c r="J325" s="295"/>
    </row>
    <row r="326" spans="1:11" s="64" customFormat="1" ht="26.25" x14ac:dyDescent="0.25">
      <c r="A326" s="417"/>
      <c r="B326" s="135" t="s">
        <v>331</v>
      </c>
      <c r="C326" s="148"/>
      <c r="D326" s="116"/>
      <c r="E326" s="116">
        <v>2000</v>
      </c>
      <c r="F326" s="123">
        <v>694.31</v>
      </c>
      <c r="G326" s="116"/>
      <c r="H326" s="111"/>
      <c r="J326" s="295"/>
    </row>
    <row r="327" spans="1:11" s="64" customFormat="1" x14ac:dyDescent="0.25">
      <c r="A327" s="409">
        <v>925215</v>
      </c>
      <c r="B327" s="410" t="s">
        <v>334</v>
      </c>
      <c r="C327" s="411"/>
      <c r="D327" s="412"/>
      <c r="E327" s="412">
        <f>SUM(E328)</f>
        <v>0</v>
      </c>
      <c r="F327" s="412">
        <f>SUM(F328)</f>
        <v>3692.66</v>
      </c>
      <c r="G327" s="412"/>
      <c r="H327" s="414"/>
      <c r="J327" s="295"/>
    </row>
    <row r="328" spans="1:11" s="64" customFormat="1" ht="26.25" x14ac:dyDescent="0.25">
      <c r="A328" s="417"/>
      <c r="B328" s="135" t="s">
        <v>331</v>
      </c>
      <c r="C328" s="148"/>
      <c r="D328" s="116"/>
      <c r="E328" s="116">
        <v>0</v>
      </c>
      <c r="F328" s="123">
        <v>3692.66</v>
      </c>
      <c r="G328" s="116"/>
      <c r="H328" s="111"/>
      <c r="J328" s="295"/>
    </row>
    <row r="329" spans="1:11" s="64" customFormat="1" x14ac:dyDescent="0.25">
      <c r="A329" s="409">
        <v>92720</v>
      </c>
      <c r="B329" s="410" t="s">
        <v>394</v>
      </c>
      <c r="C329" s="411"/>
      <c r="D329" s="412"/>
      <c r="E329" s="412">
        <f>SUM(E330)</f>
        <v>2000</v>
      </c>
      <c r="F329" s="412">
        <f>SUM(F330)</f>
        <v>0</v>
      </c>
      <c r="G329" s="412"/>
      <c r="H329" s="414"/>
      <c r="J329" s="295"/>
    </row>
    <row r="330" spans="1:11" s="64" customFormat="1" ht="26.25" x14ac:dyDescent="0.25">
      <c r="A330" s="125"/>
      <c r="B330" s="164" t="s">
        <v>186</v>
      </c>
      <c r="C330" s="148"/>
      <c r="D330" s="116"/>
      <c r="E330" s="116">
        <v>2000</v>
      </c>
      <c r="F330" s="123">
        <v>0</v>
      </c>
      <c r="G330" s="116"/>
      <c r="H330" s="111"/>
      <c r="J330" s="295"/>
    </row>
    <row r="331" spans="1:11" ht="27" thickBot="1" x14ac:dyDescent="0.3">
      <c r="A331" s="407" t="s">
        <v>58</v>
      </c>
      <c r="B331" s="318" t="s">
        <v>35</v>
      </c>
      <c r="C331" s="314"/>
      <c r="D331" s="315"/>
      <c r="E331" s="316"/>
      <c r="F331" s="242"/>
      <c r="G331" s="264"/>
      <c r="H331" s="317"/>
    </row>
    <row r="332" spans="1:11" s="64" customFormat="1" x14ac:dyDescent="0.25">
      <c r="A332" s="106" t="s">
        <v>318</v>
      </c>
      <c r="B332" s="107" t="s">
        <v>319</v>
      </c>
      <c r="C332" s="235"/>
      <c r="D332" s="108"/>
      <c r="E332" s="167"/>
      <c r="F332" s="167"/>
      <c r="G332" s="167"/>
      <c r="H332" s="168"/>
      <c r="J332" s="295"/>
    </row>
    <row r="333" spans="1:11" s="191" customFormat="1" x14ac:dyDescent="0.25">
      <c r="A333" s="155">
        <v>11</v>
      </c>
      <c r="B333" s="114" t="s">
        <v>11</v>
      </c>
      <c r="C333" s="226">
        <v>0</v>
      </c>
      <c r="D333" s="119"/>
      <c r="E333" s="139">
        <v>2120</v>
      </c>
      <c r="F333" s="116">
        <v>1040</v>
      </c>
      <c r="G333" s="116">
        <v>0</v>
      </c>
      <c r="H333" s="111">
        <f>F333/E333*100</f>
        <v>49.056603773584904</v>
      </c>
      <c r="J333" s="296"/>
    </row>
    <row r="334" spans="1:11" s="191" customFormat="1" x14ac:dyDescent="0.25">
      <c r="A334" s="155"/>
      <c r="B334" s="114" t="s">
        <v>232</v>
      </c>
      <c r="C334" s="226"/>
      <c r="D334" s="119"/>
      <c r="E334" s="139">
        <v>2000</v>
      </c>
      <c r="F334" s="116">
        <v>0</v>
      </c>
      <c r="G334" s="116">
        <v>0</v>
      </c>
      <c r="H334" s="111">
        <f>F334/E334*100</f>
        <v>0</v>
      </c>
      <c r="J334" s="296"/>
    </row>
    <row r="335" spans="1:11" s="64" customFormat="1" x14ac:dyDescent="0.25">
      <c r="A335" s="128"/>
      <c r="B335" s="118" t="s">
        <v>198</v>
      </c>
      <c r="C335" s="227"/>
      <c r="D335" s="119"/>
      <c r="E335" s="116">
        <v>2000</v>
      </c>
      <c r="F335" s="116">
        <v>0</v>
      </c>
      <c r="G335" s="123">
        <v>0</v>
      </c>
      <c r="H335" s="111">
        <f>F335/E335*100</f>
        <v>0</v>
      </c>
      <c r="J335" s="295"/>
      <c r="K335" s="35"/>
    </row>
    <row r="336" spans="1:11" s="64" customFormat="1" x14ac:dyDescent="0.25">
      <c r="A336" s="440"/>
      <c r="B336" s="138" t="s">
        <v>365</v>
      </c>
      <c r="C336" s="441"/>
      <c r="D336" s="115"/>
      <c r="E336" s="139">
        <v>425</v>
      </c>
      <c r="F336" s="139">
        <v>0</v>
      </c>
      <c r="G336" s="190">
        <v>0</v>
      </c>
      <c r="H336" s="198">
        <v>0</v>
      </c>
      <c r="J336" s="295"/>
    </row>
    <row r="337" spans="1:11" s="64" customFormat="1" ht="26.25" x14ac:dyDescent="0.25">
      <c r="A337" s="440"/>
      <c r="B337" s="138" t="s">
        <v>212</v>
      </c>
      <c r="C337" s="441"/>
      <c r="D337" s="115"/>
      <c r="E337" s="139">
        <v>1350</v>
      </c>
      <c r="F337" s="139">
        <v>0</v>
      </c>
      <c r="G337" s="190">
        <v>0</v>
      </c>
      <c r="H337" s="198">
        <v>0</v>
      </c>
      <c r="J337" s="298"/>
    </row>
    <row r="338" spans="1:11" s="64" customFormat="1" x14ac:dyDescent="0.25">
      <c r="A338" s="440"/>
      <c r="B338" s="138" t="s">
        <v>400</v>
      </c>
      <c r="C338" s="441"/>
      <c r="D338" s="115"/>
      <c r="E338" s="139">
        <v>75</v>
      </c>
      <c r="F338" s="139">
        <v>0</v>
      </c>
      <c r="G338" s="190">
        <v>0</v>
      </c>
      <c r="H338" s="198">
        <v>0</v>
      </c>
      <c r="J338" s="295"/>
    </row>
    <row r="339" spans="1:11" s="64" customFormat="1" ht="26.25" x14ac:dyDescent="0.25">
      <c r="A339" s="440"/>
      <c r="B339" s="138" t="s">
        <v>401</v>
      </c>
      <c r="C339" s="441"/>
      <c r="D339" s="115"/>
      <c r="E339" s="139">
        <v>270</v>
      </c>
      <c r="F339" s="139">
        <v>270</v>
      </c>
      <c r="G339" s="190">
        <v>0</v>
      </c>
      <c r="H339" s="198">
        <v>0</v>
      </c>
      <c r="J339" s="295"/>
    </row>
    <row r="340" spans="1:11" s="64" customFormat="1" ht="26.25" x14ac:dyDescent="0.25">
      <c r="A340" s="440"/>
      <c r="B340" s="138" t="s">
        <v>402</v>
      </c>
      <c r="C340" s="441"/>
      <c r="D340" s="115"/>
      <c r="E340" s="139">
        <v>0</v>
      </c>
      <c r="F340" s="139">
        <v>770</v>
      </c>
      <c r="G340" s="190">
        <v>0</v>
      </c>
      <c r="H340" s="198">
        <v>0</v>
      </c>
      <c r="J340" s="295"/>
    </row>
    <row r="341" spans="1:11" x14ac:dyDescent="0.25">
      <c r="A341" s="106" t="s">
        <v>243</v>
      </c>
      <c r="B341" s="107" t="s">
        <v>244</v>
      </c>
      <c r="C341" s="235"/>
      <c r="D341" s="108"/>
      <c r="E341" s="167"/>
      <c r="F341" s="167"/>
      <c r="G341" s="167"/>
      <c r="H341" s="168"/>
    </row>
    <row r="342" spans="1:11" s="191" customFormat="1" x14ac:dyDescent="0.25">
      <c r="A342" s="155">
        <v>11</v>
      </c>
      <c r="B342" s="114" t="s">
        <v>11</v>
      </c>
      <c r="C342" s="366"/>
      <c r="D342" s="119"/>
      <c r="E342" s="139"/>
      <c r="F342" s="116"/>
      <c r="G342" s="116"/>
      <c r="H342" s="111"/>
      <c r="J342" s="296"/>
    </row>
    <row r="343" spans="1:11" x14ac:dyDescent="0.25">
      <c r="A343" s="155"/>
      <c r="B343" s="114" t="s">
        <v>232</v>
      </c>
      <c r="C343" s="364">
        <f>C344+C351</f>
        <v>69936.97</v>
      </c>
      <c r="D343" s="119"/>
      <c r="E343" s="139">
        <v>212000</v>
      </c>
      <c r="F343" s="116">
        <v>88852.28</v>
      </c>
      <c r="G343" s="116">
        <f>F343/C343*100</f>
        <v>127.04622462197032</v>
      </c>
      <c r="H343" s="111">
        <f>F343/E343*100</f>
        <v>41.911452830188679</v>
      </c>
    </row>
    <row r="344" spans="1:11" x14ac:dyDescent="0.25">
      <c r="A344" s="144"/>
      <c r="B344" s="114" t="s">
        <v>271</v>
      </c>
      <c r="C344" s="366">
        <f>C345+C347+C349</f>
        <v>69433.89</v>
      </c>
      <c r="D344" s="119"/>
      <c r="E344" s="139">
        <v>210000</v>
      </c>
      <c r="F344" s="116">
        <f>F345+F347+F349</f>
        <v>88609.16</v>
      </c>
      <c r="G344" s="116">
        <f t="shared" ref="G344:G353" si="12">F344/C344*100</f>
        <v>127.61658607921866</v>
      </c>
      <c r="H344" s="111">
        <f>F344/E344*100</f>
        <v>42.194838095238097</v>
      </c>
    </row>
    <row r="345" spans="1:11" x14ac:dyDescent="0.25">
      <c r="A345" s="125"/>
      <c r="B345" s="118" t="s">
        <v>192</v>
      </c>
      <c r="C345" s="366">
        <v>58219.56</v>
      </c>
      <c r="D345" s="119"/>
      <c r="E345" s="116"/>
      <c r="F345" s="123">
        <v>73563.31</v>
      </c>
      <c r="G345" s="116">
        <f t="shared" si="12"/>
        <v>126.35497417019297</v>
      </c>
      <c r="H345" s="111"/>
    </row>
    <row r="346" spans="1:11" x14ac:dyDescent="0.25">
      <c r="A346" s="120"/>
      <c r="B346" s="121" t="s">
        <v>193</v>
      </c>
      <c r="C346" s="366">
        <v>58219.56</v>
      </c>
      <c r="D346" s="119"/>
      <c r="E346" s="116"/>
      <c r="F346" s="123">
        <v>73563.31</v>
      </c>
      <c r="G346" s="116">
        <f t="shared" si="12"/>
        <v>126.35497417019297</v>
      </c>
      <c r="H346" s="111"/>
    </row>
    <row r="347" spans="1:11" ht="26.25" x14ac:dyDescent="0.25">
      <c r="A347" s="125"/>
      <c r="B347" s="118" t="s">
        <v>194</v>
      </c>
      <c r="C347" s="366">
        <v>1600</v>
      </c>
      <c r="D347" s="119"/>
      <c r="E347" s="116"/>
      <c r="F347" s="123">
        <v>2982.88</v>
      </c>
      <c r="G347" s="116">
        <f t="shared" si="12"/>
        <v>186.43</v>
      </c>
      <c r="H347" s="111"/>
      <c r="K347" s="35"/>
    </row>
    <row r="348" spans="1:11" ht="26.25" x14ac:dyDescent="0.25">
      <c r="A348" s="120"/>
      <c r="B348" s="121" t="s">
        <v>195</v>
      </c>
      <c r="C348" s="366">
        <v>1600</v>
      </c>
      <c r="D348" s="119"/>
      <c r="E348" s="116"/>
      <c r="F348" s="123">
        <v>2982.88</v>
      </c>
      <c r="G348" s="116">
        <f t="shared" si="12"/>
        <v>186.43</v>
      </c>
      <c r="H348" s="111"/>
    </row>
    <row r="349" spans="1:11" ht="39" x14ac:dyDescent="0.25">
      <c r="A349" s="125"/>
      <c r="B349" s="118" t="s">
        <v>245</v>
      </c>
      <c r="C349" s="366">
        <v>9614.33</v>
      </c>
      <c r="D349" s="119"/>
      <c r="E349" s="116"/>
      <c r="F349" s="123">
        <v>12062.97</v>
      </c>
      <c r="G349" s="116">
        <f t="shared" si="12"/>
        <v>125.46864940146634</v>
      </c>
      <c r="H349" s="111"/>
      <c r="J349" s="298"/>
    </row>
    <row r="350" spans="1:11" ht="39" x14ac:dyDescent="0.25">
      <c r="A350" s="125"/>
      <c r="B350" s="121" t="s">
        <v>246</v>
      </c>
      <c r="C350" s="366">
        <v>9614.33</v>
      </c>
      <c r="D350" s="119"/>
      <c r="E350" s="116"/>
      <c r="F350" s="123">
        <v>12062.97</v>
      </c>
      <c r="G350" s="116">
        <f t="shared" si="12"/>
        <v>125.46864940146634</v>
      </c>
      <c r="H350" s="111"/>
    </row>
    <row r="351" spans="1:11" x14ac:dyDescent="0.25">
      <c r="A351" s="128"/>
      <c r="B351" s="118" t="s">
        <v>198</v>
      </c>
      <c r="C351" s="366">
        <v>503.08</v>
      </c>
      <c r="D351" s="119"/>
      <c r="E351" s="116">
        <v>2000</v>
      </c>
      <c r="F351" s="116">
        <v>243.12</v>
      </c>
      <c r="G351" s="116">
        <f t="shared" si="12"/>
        <v>48.326309930826113</v>
      </c>
      <c r="H351" s="111">
        <f>F351/E351*100</f>
        <v>12.156000000000001</v>
      </c>
    </row>
    <row r="352" spans="1:11" ht="26.25" x14ac:dyDescent="0.25">
      <c r="A352" s="128"/>
      <c r="B352" s="118" t="s">
        <v>199</v>
      </c>
      <c r="C352" s="366">
        <v>503.08</v>
      </c>
      <c r="D352" s="119"/>
      <c r="E352" s="116"/>
      <c r="F352" s="129">
        <v>243.12</v>
      </c>
      <c r="G352" s="116">
        <f t="shared" si="12"/>
        <v>48.326309930826113</v>
      </c>
      <c r="H352" s="111"/>
    </row>
    <row r="353" spans="1:11" ht="15.75" thickBot="1" x14ac:dyDescent="0.3">
      <c r="A353" s="134"/>
      <c r="B353" s="146" t="s">
        <v>200</v>
      </c>
      <c r="C353" s="366">
        <v>503.08</v>
      </c>
      <c r="D353" s="131"/>
      <c r="E353" s="132"/>
      <c r="F353" s="129">
        <v>243.12</v>
      </c>
      <c r="G353" s="116">
        <f t="shared" si="12"/>
        <v>48.326309930826113</v>
      </c>
      <c r="H353" s="150"/>
    </row>
    <row r="354" spans="1:11" ht="27" thickBot="1" x14ac:dyDescent="0.3">
      <c r="A354" s="170" t="s">
        <v>37</v>
      </c>
      <c r="B354" s="169" t="s">
        <v>36</v>
      </c>
      <c r="C354" s="273"/>
      <c r="D354" s="274"/>
      <c r="E354" s="274"/>
      <c r="F354" s="274"/>
      <c r="G354" s="173"/>
      <c r="H354" s="174"/>
    </row>
    <row r="355" spans="1:11" s="191" customFormat="1" x14ac:dyDescent="0.25">
      <c r="A355" s="201">
        <v>11</v>
      </c>
      <c r="B355" s="113" t="s">
        <v>11</v>
      </c>
      <c r="C355" s="232"/>
      <c r="D355" s="115"/>
      <c r="E355" s="139"/>
      <c r="F355" s="139"/>
      <c r="G355" s="139"/>
      <c r="H355" s="198"/>
      <c r="J355" s="296"/>
    </row>
    <row r="356" spans="1:11" s="191" customFormat="1" x14ac:dyDescent="0.25">
      <c r="A356" s="201"/>
      <c r="B356" s="113" t="s">
        <v>341</v>
      </c>
      <c r="C356" s="327">
        <v>0</v>
      </c>
      <c r="D356" s="115"/>
      <c r="E356" s="139">
        <v>58000</v>
      </c>
      <c r="F356" s="139">
        <v>116.41</v>
      </c>
      <c r="G356" s="139">
        <v>0</v>
      </c>
      <c r="H356" s="198">
        <v>0</v>
      </c>
      <c r="J356" s="296"/>
    </row>
    <row r="357" spans="1:11" ht="26.25" x14ac:dyDescent="0.25">
      <c r="A357" s="125"/>
      <c r="B357" s="118" t="s">
        <v>273</v>
      </c>
      <c r="C357" s="116">
        <v>0</v>
      </c>
      <c r="D357" s="119"/>
      <c r="E357" s="116">
        <v>58000</v>
      </c>
      <c r="F357" s="116">
        <v>116.41</v>
      </c>
      <c r="G357" s="116">
        <v>0</v>
      </c>
      <c r="H357" s="111">
        <f>F357/E357*100</f>
        <v>0.20070689655172411</v>
      </c>
    </row>
    <row r="358" spans="1:11" s="64" customFormat="1" ht="26.25" x14ac:dyDescent="0.25">
      <c r="A358" s="161"/>
      <c r="B358" s="130" t="s">
        <v>313</v>
      </c>
      <c r="C358" s="132"/>
      <c r="D358" s="131"/>
      <c r="E358" s="132"/>
      <c r="F358" s="132">
        <v>116.41</v>
      </c>
      <c r="G358" s="132">
        <v>0</v>
      </c>
      <c r="H358" s="150"/>
      <c r="J358" s="295"/>
    </row>
    <row r="359" spans="1:11" ht="27" thickBot="1" x14ac:dyDescent="0.3">
      <c r="A359" s="161"/>
      <c r="B359" s="146" t="s">
        <v>247</v>
      </c>
      <c r="C359" s="145"/>
      <c r="D359" s="131"/>
      <c r="E359" s="132"/>
      <c r="F359" s="132">
        <v>116.41</v>
      </c>
      <c r="G359" s="145">
        <v>0</v>
      </c>
      <c r="H359" s="150">
        <v>0</v>
      </c>
    </row>
    <row r="360" spans="1:11" ht="27" thickBot="1" x14ac:dyDescent="0.3">
      <c r="A360" s="170" t="s">
        <v>45</v>
      </c>
      <c r="B360" s="171" t="s">
        <v>46</v>
      </c>
      <c r="C360" s="229"/>
      <c r="D360" s="172"/>
      <c r="E360" s="173"/>
      <c r="F360" s="173"/>
      <c r="G360" s="263"/>
      <c r="H360" s="174"/>
    </row>
    <row r="361" spans="1:11" s="191" customFormat="1" ht="40.15" customHeight="1" x14ac:dyDescent="0.25">
      <c r="A361" s="330" t="s">
        <v>403</v>
      </c>
      <c r="B361" s="193" t="s">
        <v>347</v>
      </c>
      <c r="C361" s="230">
        <v>5833.03</v>
      </c>
      <c r="D361" s="195"/>
      <c r="E361" s="198">
        <v>20100</v>
      </c>
      <c r="F361" s="198">
        <v>3592.84</v>
      </c>
      <c r="G361" s="198"/>
      <c r="H361" s="111">
        <f>F361/E361*100</f>
        <v>17.874825870646767</v>
      </c>
      <c r="J361" s="296"/>
    </row>
    <row r="362" spans="1:11" x14ac:dyDescent="0.25">
      <c r="A362" s="140"/>
      <c r="B362" s="114" t="s">
        <v>272</v>
      </c>
      <c r="C362" s="148"/>
      <c r="D362" s="119"/>
      <c r="E362" s="116">
        <v>10600</v>
      </c>
      <c r="F362" s="148">
        <v>0</v>
      </c>
      <c r="G362" s="148"/>
      <c r="H362" s="111"/>
      <c r="K362" s="35"/>
    </row>
    <row r="363" spans="1:11" x14ac:dyDescent="0.25">
      <c r="A363" s="125"/>
      <c r="B363" s="114" t="s">
        <v>157</v>
      </c>
      <c r="C363" s="148"/>
      <c r="D363" s="119"/>
      <c r="E363" s="116">
        <v>10600</v>
      </c>
      <c r="F363" s="148">
        <v>0</v>
      </c>
      <c r="G363" s="148"/>
      <c r="H363" s="111"/>
    </row>
    <row r="364" spans="1:11" s="64" customFormat="1" ht="26.25" x14ac:dyDescent="0.25">
      <c r="A364" s="125"/>
      <c r="B364" s="114" t="s">
        <v>205</v>
      </c>
      <c r="C364" s="148"/>
      <c r="D364" s="119"/>
      <c r="E364" s="116"/>
      <c r="F364" s="148">
        <v>0</v>
      </c>
      <c r="G364" s="148"/>
      <c r="H364" s="111"/>
      <c r="J364" s="295"/>
    </row>
    <row r="365" spans="1:11" x14ac:dyDescent="0.25">
      <c r="A365" s="140"/>
      <c r="B365" s="156" t="s">
        <v>248</v>
      </c>
      <c r="C365" s="154"/>
      <c r="D365" s="122"/>
      <c r="E365" s="123"/>
      <c r="F365" s="154">
        <v>0</v>
      </c>
      <c r="G365" s="148"/>
      <c r="H365" s="111"/>
    </row>
    <row r="366" spans="1:11" s="64" customFormat="1" x14ac:dyDescent="0.25">
      <c r="A366" s="398">
        <v>5011</v>
      </c>
      <c r="B366" s="445" t="s">
        <v>404</v>
      </c>
      <c r="C366" s="402"/>
      <c r="D366" s="443"/>
      <c r="E366" s="444"/>
      <c r="F366" s="402"/>
      <c r="G366" s="397"/>
      <c r="H366" s="403"/>
      <c r="J366" s="295"/>
      <c r="K366" s="35"/>
    </row>
    <row r="367" spans="1:11" s="64" customFormat="1" x14ac:dyDescent="0.25">
      <c r="A367" s="398"/>
      <c r="B367" s="442" t="s">
        <v>405</v>
      </c>
      <c r="C367" s="402"/>
      <c r="D367" s="443"/>
      <c r="E367" s="401">
        <v>1400</v>
      </c>
      <c r="F367" s="402">
        <v>0</v>
      </c>
      <c r="G367" s="397"/>
      <c r="H367" s="403"/>
      <c r="J367" s="295"/>
    </row>
    <row r="368" spans="1:11" s="191" customFormat="1" x14ac:dyDescent="0.25">
      <c r="A368" s="199">
        <v>50112</v>
      </c>
      <c r="B368" s="194" t="s">
        <v>47</v>
      </c>
      <c r="C368" s="111"/>
      <c r="D368" s="200"/>
      <c r="E368" s="111"/>
      <c r="F368" s="111"/>
      <c r="G368" s="148"/>
      <c r="H368" s="111"/>
      <c r="J368" s="296"/>
    </row>
    <row r="369" spans="1:12" x14ac:dyDescent="0.25">
      <c r="A369" s="140"/>
      <c r="B369" s="114" t="s">
        <v>272</v>
      </c>
      <c r="C369" s="111"/>
      <c r="D369" s="119"/>
      <c r="E369" s="116">
        <v>1400</v>
      </c>
      <c r="F369" s="148">
        <v>0</v>
      </c>
      <c r="G369" s="148"/>
      <c r="H369" s="111"/>
    </row>
    <row r="370" spans="1:12" x14ac:dyDescent="0.25">
      <c r="A370" s="128"/>
      <c r="B370" s="114" t="s">
        <v>157</v>
      </c>
      <c r="C370" s="123"/>
      <c r="D370" s="119"/>
      <c r="E370" s="116"/>
      <c r="F370" s="148"/>
      <c r="G370" s="148"/>
      <c r="H370" s="111"/>
    </row>
    <row r="371" spans="1:12" s="64" customFormat="1" ht="26.25" x14ac:dyDescent="0.25">
      <c r="A371" s="134"/>
      <c r="B371" s="142" t="s">
        <v>221</v>
      </c>
      <c r="C371" s="123"/>
      <c r="D371" s="131"/>
      <c r="E371" s="116"/>
      <c r="F371" s="148">
        <v>0</v>
      </c>
      <c r="G371" s="148"/>
      <c r="H371" s="111"/>
      <c r="J371" s="295"/>
    </row>
    <row r="372" spans="1:12" x14ac:dyDescent="0.25">
      <c r="A372" s="134"/>
      <c r="B372" s="157" t="s">
        <v>248</v>
      </c>
      <c r="C372" s="123"/>
      <c r="D372" s="175"/>
      <c r="E372" s="123"/>
      <c r="F372" s="123">
        <v>0</v>
      </c>
      <c r="G372" s="148"/>
      <c r="H372" s="111"/>
    </row>
    <row r="373" spans="1:12" s="294" customFormat="1" x14ac:dyDescent="0.25">
      <c r="A373" s="291">
        <v>11</v>
      </c>
      <c r="B373" s="292" t="s">
        <v>11</v>
      </c>
      <c r="C373" s="150"/>
      <c r="D373" s="293"/>
      <c r="E373" s="116"/>
      <c r="F373" s="150"/>
      <c r="G373" s="148"/>
      <c r="H373" s="111"/>
      <c r="J373" s="297"/>
    </row>
    <row r="374" spans="1:12" s="64" customFormat="1" x14ac:dyDescent="0.25">
      <c r="A374" s="140"/>
      <c r="B374" s="114" t="s">
        <v>272</v>
      </c>
      <c r="C374" s="111"/>
      <c r="D374" s="119"/>
      <c r="E374" s="116">
        <v>6700</v>
      </c>
      <c r="F374" s="116">
        <v>3592.84</v>
      </c>
      <c r="G374" s="148"/>
      <c r="H374" s="111">
        <f>F374/E374*100</f>
        <v>53.6244776119403</v>
      </c>
      <c r="J374" s="295"/>
    </row>
    <row r="375" spans="1:12" s="64" customFormat="1" x14ac:dyDescent="0.25">
      <c r="A375" s="128"/>
      <c r="B375" s="114" t="s">
        <v>157</v>
      </c>
      <c r="C375" s="123"/>
      <c r="D375" s="119"/>
      <c r="E375" s="116"/>
      <c r="F375" s="116">
        <v>3592.84</v>
      </c>
      <c r="G375" s="148"/>
      <c r="H375" s="111"/>
      <c r="J375" s="295"/>
    </row>
    <row r="376" spans="1:12" s="64" customFormat="1" ht="26.25" x14ac:dyDescent="0.25">
      <c r="A376" s="134"/>
      <c r="B376" s="142" t="s">
        <v>221</v>
      </c>
      <c r="C376" s="123"/>
      <c r="D376" s="131"/>
      <c r="E376" s="116"/>
      <c r="F376" s="116"/>
      <c r="G376" s="148"/>
      <c r="H376" s="111"/>
      <c r="J376" s="295"/>
    </row>
    <row r="377" spans="1:12" s="64" customFormat="1" x14ac:dyDescent="0.25">
      <c r="A377" s="134"/>
      <c r="B377" s="157" t="s">
        <v>248</v>
      </c>
      <c r="C377" s="123"/>
      <c r="D377" s="175"/>
      <c r="E377" s="123"/>
      <c r="F377" s="123"/>
      <c r="G377" s="148"/>
      <c r="H377" s="111"/>
      <c r="J377" s="295"/>
    </row>
    <row r="378" spans="1:12" x14ac:dyDescent="0.25">
      <c r="A378" s="158" t="s">
        <v>406</v>
      </c>
      <c r="B378" s="307" t="s">
        <v>305</v>
      </c>
      <c r="C378" s="308"/>
      <c r="D378" s="153"/>
      <c r="E378" s="109"/>
      <c r="F378" s="159"/>
      <c r="G378" s="159"/>
      <c r="H378" s="110"/>
    </row>
    <row r="379" spans="1:12" s="191" customFormat="1" x14ac:dyDescent="0.25">
      <c r="A379" s="199">
        <v>11</v>
      </c>
      <c r="B379" s="202" t="s">
        <v>41</v>
      </c>
      <c r="C379" s="365"/>
      <c r="D379" s="206"/>
      <c r="E379" s="111"/>
      <c r="F379" s="111"/>
      <c r="G379" s="111"/>
      <c r="H379" s="111"/>
      <c r="J379" s="296"/>
    </row>
    <row r="380" spans="1:12" x14ac:dyDescent="0.25">
      <c r="A380" s="160"/>
      <c r="B380" s="113" t="s">
        <v>156</v>
      </c>
      <c r="C380" s="364">
        <v>104165.9</v>
      </c>
      <c r="D380" s="115"/>
      <c r="E380" s="116">
        <v>41250</v>
      </c>
      <c r="F380" s="139">
        <v>95757.81</v>
      </c>
      <c r="G380" s="139">
        <f t="shared" ref="G380" si="13">F380/C380*100</f>
        <v>91.928174191362061</v>
      </c>
      <c r="H380" s="111">
        <f>F380/E380*100</f>
        <v>232.14014545454543</v>
      </c>
    </row>
    <row r="381" spans="1:12" x14ac:dyDescent="0.25">
      <c r="A381" s="125"/>
      <c r="B381" s="114" t="s">
        <v>271</v>
      </c>
      <c r="C381" s="364"/>
      <c r="D381" s="119"/>
      <c r="E381" s="116">
        <v>32310</v>
      </c>
      <c r="F381" s="116">
        <v>77611.8</v>
      </c>
      <c r="G381" s="139"/>
      <c r="H381" s="111">
        <f>F381/E381*100</f>
        <v>240.20984215413185</v>
      </c>
    </row>
    <row r="382" spans="1:12" x14ac:dyDescent="0.25">
      <c r="A382" s="125"/>
      <c r="B382" s="118" t="s">
        <v>192</v>
      </c>
      <c r="C382" s="365"/>
      <c r="D382" s="119"/>
      <c r="E382" s="116">
        <v>32310</v>
      </c>
      <c r="F382" s="116">
        <v>77611.8</v>
      </c>
      <c r="G382" s="139"/>
      <c r="H382" s="111">
        <f t="shared" ref="H382:H387" si="14">F382/E382*100</f>
        <v>240.20984215413185</v>
      </c>
    </row>
    <row r="383" spans="1:12" x14ac:dyDescent="0.25">
      <c r="A383" s="125"/>
      <c r="B383" s="121" t="s">
        <v>193</v>
      </c>
      <c r="C383" s="365"/>
      <c r="D383" s="119"/>
      <c r="E383" s="116"/>
      <c r="F383" s="123"/>
      <c r="G383" s="139"/>
      <c r="H383" s="111"/>
    </row>
    <row r="384" spans="1:12" ht="26.25" x14ac:dyDescent="0.25">
      <c r="A384" s="125"/>
      <c r="B384" s="118" t="s">
        <v>194</v>
      </c>
      <c r="C384" s="365"/>
      <c r="D384" s="119"/>
      <c r="E384" s="116">
        <v>2025</v>
      </c>
      <c r="F384" s="116">
        <v>1770</v>
      </c>
      <c r="G384" s="139"/>
      <c r="H384" s="111">
        <f t="shared" si="14"/>
        <v>87.407407407407405</v>
      </c>
      <c r="L384" s="35"/>
    </row>
    <row r="385" spans="1:11" ht="26.25" x14ac:dyDescent="0.25">
      <c r="A385" s="120"/>
      <c r="B385" s="121" t="s">
        <v>195</v>
      </c>
      <c r="C385" s="365"/>
      <c r="D385" s="119"/>
      <c r="E385" s="116">
        <v>2025</v>
      </c>
      <c r="F385" s="116">
        <v>1770</v>
      </c>
      <c r="G385" s="139"/>
      <c r="H385" s="111">
        <f t="shared" si="14"/>
        <v>87.407407407407405</v>
      </c>
    </row>
    <row r="386" spans="1:11" ht="26.25" x14ac:dyDescent="0.25">
      <c r="A386" s="120"/>
      <c r="B386" s="118" t="s">
        <v>196</v>
      </c>
      <c r="C386" s="365"/>
      <c r="D386" s="119"/>
      <c r="E386" s="116">
        <v>5422.5</v>
      </c>
      <c r="F386" s="116">
        <v>12805.95</v>
      </c>
      <c r="G386" s="139"/>
      <c r="H386" s="111">
        <f t="shared" si="14"/>
        <v>236.16320885200554</v>
      </c>
    </row>
    <row r="387" spans="1:11" ht="26.25" x14ac:dyDescent="0.25">
      <c r="A387" s="144"/>
      <c r="B387" s="121" t="s">
        <v>197</v>
      </c>
      <c r="C387" s="365"/>
      <c r="D387" s="119"/>
      <c r="E387" s="116">
        <v>5422.5</v>
      </c>
      <c r="F387" s="116">
        <v>12805.95</v>
      </c>
      <c r="G387" s="139"/>
      <c r="H387" s="111">
        <f t="shared" si="14"/>
        <v>236.16320885200554</v>
      </c>
    </row>
    <row r="388" spans="1:11" x14ac:dyDescent="0.25">
      <c r="A388" s="125"/>
      <c r="B388" s="118" t="s">
        <v>157</v>
      </c>
      <c r="C388" s="364"/>
      <c r="D388" s="119"/>
      <c r="E388" s="116"/>
      <c r="F388" s="116"/>
      <c r="G388" s="139"/>
      <c r="H388" s="111"/>
    </row>
    <row r="389" spans="1:11" ht="26.25" x14ac:dyDescent="0.25">
      <c r="A389" s="120"/>
      <c r="B389" s="118" t="s">
        <v>261</v>
      </c>
      <c r="C389" s="365"/>
      <c r="D389" s="119"/>
      <c r="E389" s="116">
        <v>1492.5</v>
      </c>
      <c r="F389" s="116">
        <v>3570.06</v>
      </c>
      <c r="G389" s="139"/>
      <c r="H389" s="111">
        <f>F389/E389*100</f>
        <v>239.2</v>
      </c>
    </row>
    <row r="390" spans="1:11" x14ac:dyDescent="0.25">
      <c r="A390" s="120"/>
      <c r="B390" s="121" t="s">
        <v>158</v>
      </c>
      <c r="C390" s="365"/>
      <c r="D390" s="119"/>
      <c r="E390" s="116">
        <v>127.5</v>
      </c>
      <c r="F390" s="116">
        <v>0</v>
      </c>
      <c r="G390" s="139"/>
      <c r="H390" s="111">
        <f>F390/E390*100</f>
        <v>0</v>
      </c>
    </row>
    <row r="391" spans="1:11" ht="26.25" x14ac:dyDescent="0.25">
      <c r="A391" s="120"/>
      <c r="B391" s="121" t="s">
        <v>159</v>
      </c>
      <c r="C391" s="365"/>
      <c r="D391" s="119"/>
      <c r="E391" s="116">
        <v>1365</v>
      </c>
      <c r="F391" s="116">
        <v>3570.06</v>
      </c>
      <c r="G391" s="139"/>
      <c r="H391" s="111">
        <f>F391/E391*100</f>
        <v>261.54285714285714</v>
      </c>
      <c r="J391" s="191"/>
      <c r="K391" s="191"/>
    </row>
    <row r="392" spans="1:11" s="191" customFormat="1" x14ac:dyDescent="0.25">
      <c r="A392" s="199">
        <v>561</v>
      </c>
      <c r="B392" s="202" t="s">
        <v>60</v>
      </c>
      <c r="C392" s="111"/>
      <c r="D392" s="206"/>
      <c r="E392" s="111"/>
      <c r="F392" s="111"/>
      <c r="G392" s="139"/>
      <c r="H392" s="111"/>
      <c r="J392" s="296"/>
    </row>
    <row r="393" spans="1:11" x14ac:dyDescent="0.25">
      <c r="A393" s="160"/>
      <c r="B393" s="113" t="s">
        <v>232</v>
      </c>
      <c r="C393" s="139"/>
      <c r="D393" s="115"/>
      <c r="E393" s="116"/>
      <c r="F393" s="139">
        <v>0</v>
      </c>
      <c r="G393" s="139">
        <v>0</v>
      </c>
      <c r="H393" s="111"/>
    </row>
    <row r="394" spans="1:11" x14ac:dyDescent="0.25">
      <c r="A394" s="125"/>
      <c r="B394" s="114" t="s">
        <v>271</v>
      </c>
      <c r="C394" s="116"/>
      <c r="D394" s="119"/>
      <c r="E394" s="116"/>
      <c r="F394" s="139">
        <v>0</v>
      </c>
      <c r="G394" s="139">
        <v>0</v>
      </c>
      <c r="H394" s="111"/>
    </row>
    <row r="395" spans="1:11" x14ac:dyDescent="0.25">
      <c r="A395" s="125"/>
      <c r="B395" s="118" t="s">
        <v>192</v>
      </c>
      <c r="C395" s="116"/>
      <c r="D395" s="119"/>
      <c r="E395" s="116"/>
      <c r="F395" s="139">
        <v>0</v>
      </c>
      <c r="G395" s="139">
        <v>0</v>
      </c>
      <c r="H395" s="111"/>
    </row>
    <row r="396" spans="1:11" x14ac:dyDescent="0.25">
      <c r="A396" s="125"/>
      <c r="B396" s="121" t="s">
        <v>193</v>
      </c>
      <c r="C396" s="123"/>
      <c r="D396" s="119"/>
      <c r="E396" s="116"/>
      <c r="F396" s="139">
        <v>0</v>
      </c>
      <c r="G396" s="139">
        <v>0</v>
      </c>
      <c r="H396" s="111"/>
    </row>
    <row r="397" spans="1:11" ht="26.25" x14ac:dyDescent="0.25">
      <c r="A397" s="125"/>
      <c r="B397" s="118" t="s">
        <v>194</v>
      </c>
      <c r="C397" s="123"/>
      <c r="D397" s="119"/>
      <c r="E397" s="116"/>
      <c r="F397" s="139">
        <v>0</v>
      </c>
      <c r="G397" s="139">
        <v>0</v>
      </c>
      <c r="H397" s="111"/>
    </row>
    <row r="398" spans="1:11" ht="26.25" x14ac:dyDescent="0.25">
      <c r="A398" s="120"/>
      <c r="B398" s="121" t="s">
        <v>195</v>
      </c>
      <c r="C398" s="123"/>
      <c r="D398" s="119"/>
      <c r="E398" s="116"/>
      <c r="F398" s="139">
        <v>0</v>
      </c>
      <c r="G398" s="139">
        <v>0</v>
      </c>
      <c r="H398" s="111"/>
    </row>
    <row r="399" spans="1:11" ht="26.25" x14ac:dyDescent="0.25">
      <c r="A399" s="120"/>
      <c r="B399" s="118" t="s">
        <v>196</v>
      </c>
      <c r="C399" s="123"/>
      <c r="D399" s="119"/>
      <c r="E399" s="116"/>
      <c r="F399" s="139">
        <v>0</v>
      </c>
      <c r="G399" s="139">
        <v>0</v>
      </c>
      <c r="H399" s="111"/>
    </row>
    <row r="400" spans="1:11" ht="26.25" x14ac:dyDescent="0.25">
      <c r="A400" s="144"/>
      <c r="B400" s="121" t="s">
        <v>197</v>
      </c>
      <c r="C400" s="123"/>
      <c r="D400" s="119"/>
      <c r="E400" s="116"/>
      <c r="F400" s="139">
        <v>0</v>
      </c>
      <c r="G400" s="139">
        <v>0</v>
      </c>
      <c r="H400" s="111"/>
    </row>
    <row r="401" spans="1:10" x14ac:dyDescent="0.25">
      <c r="A401" s="125"/>
      <c r="B401" s="118" t="s">
        <v>157</v>
      </c>
      <c r="C401" s="123"/>
      <c r="D401" s="119"/>
      <c r="E401" s="116"/>
      <c r="F401" s="123">
        <v>0</v>
      </c>
      <c r="G401" s="139">
        <v>0</v>
      </c>
      <c r="H401" s="111"/>
    </row>
    <row r="402" spans="1:10" ht="30" customHeight="1" x14ac:dyDescent="0.25">
      <c r="A402" s="120"/>
      <c r="B402" s="118" t="s">
        <v>261</v>
      </c>
      <c r="C402" s="123"/>
      <c r="D402" s="119"/>
      <c r="E402" s="116"/>
      <c r="F402" s="123">
        <v>0</v>
      </c>
      <c r="G402" s="139">
        <v>0</v>
      </c>
      <c r="H402" s="111"/>
    </row>
    <row r="403" spans="1:10" x14ac:dyDescent="0.25">
      <c r="A403" s="176"/>
      <c r="B403" s="146" t="s">
        <v>158</v>
      </c>
      <c r="C403" s="123"/>
      <c r="D403" s="177"/>
      <c r="E403" s="163"/>
      <c r="F403" s="123">
        <v>0</v>
      </c>
      <c r="G403" s="139">
        <v>0</v>
      </c>
      <c r="H403" s="111"/>
    </row>
    <row r="404" spans="1:10" ht="26.25" x14ac:dyDescent="0.25">
      <c r="A404" s="120"/>
      <c r="B404" s="135" t="s">
        <v>159</v>
      </c>
      <c r="C404" s="123"/>
      <c r="D404" s="129"/>
      <c r="E404" s="129"/>
      <c r="F404" s="123">
        <v>0</v>
      </c>
      <c r="G404" s="139">
        <v>0</v>
      </c>
      <c r="H404" s="111"/>
    </row>
    <row r="405" spans="1:10" s="191" customFormat="1" x14ac:dyDescent="0.25">
      <c r="A405" s="329">
        <v>50112</v>
      </c>
      <c r="B405" s="202" t="s">
        <v>48</v>
      </c>
      <c r="C405" s="123"/>
      <c r="D405" s="129"/>
      <c r="E405" s="116"/>
      <c r="F405" s="123">
        <v>0</v>
      </c>
      <c r="G405" s="139">
        <v>0</v>
      </c>
      <c r="H405" s="111"/>
      <c r="J405" s="296"/>
    </row>
    <row r="406" spans="1:10" s="64" customFormat="1" x14ac:dyDescent="0.25">
      <c r="A406" s="120"/>
      <c r="B406" s="244" t="s">
        <v>232</v>
      </c>
      <c r="C406" s="123"/>
      <c r="D406" s="129"/>
      <c r="E406" s="116"/>
      <c r="F406" s="123">
        <v>0</v>
      </c>
      <c r="G406" s="139">
        <v>0</v>
      </c>
      <c r="H406" s="111"/>
      <c r="J406" s="295"/>
    </row>
    <row r="407" spans="1:10" s="64" customFormat="1" x14ac:dyDescent="0.25">
      <c r="A407" s="120"/>
      <c r="B407" s="244" t="s">
        <v>271</v>
      </c>
      <c r="C407" s="123"/>
      <c r="D407" s="129"/>
      <c r="E407" s="116"/>
      <c r="F407" s="123">
        <v>0</v>
      </c>
      <c r="G407" s="139">
        <v>0</v>
      </c>
      <c r="H407" s="111"/>
      <c r="J407" s="295"/>
    </row>
    <row r="408" spans="1:10" s="64" customFormat="1" x14ac:dyDescent="0.25">
      <c r="A408" s="120"/>
      <c r="B408" s="244" t="s">
        <v>192</v>
      </c>
      <c r="C408" s="123"/>
      <c r="D408" s="129"/>
      <c r="E408" s="129"/>
      <c r="F408" s="123">
        <v>0</v>
      </c>
      <c r="G408" s="139">
        <v>0</v>
      </c>
      <c r="H408" s="111"/>
      <c r="J408" s="295"/>
    </row>
    <row r="409" spans="1:10" s="64" customFormat="1" x14ac:dyDescent="0.25">
      <c r="A409" s="120"/>
      <c r="B409" s="135" t="s">
        <v>193</v>
      </c>
      <c r="C409" s="123"/>
      <c r="D409" s="129"/>
      <c r="E409" s="129"/>
      <c r="F409" s="123">
        <v>0</v>
      </c>
      <c r="G409" s="139">
        <v>0</v>
      </c>
      <c r="H409" s="111"/>
      <c r="J409" s="295"/>
    </row>
    <row r="410" spans="1:10" s="64" customFormat="1" ht="26.25" x14ac:dyDescent="0.25">
      <c r="A410" s="120"/>
      <c r="B410" s="244" t="s">
        <v>194</v>
      </c>
      <c r="C410" s="123"/>
      <c r="D410" s="129"/>
      <c r="E410" s="129"/>
      <c r="F410" s="123">
        <v>0</v>
      </c>
      <c r="G410" s="139">
        <v>0</v>
      </c>
      <c r="H410" s="111"/>
      <c r="J410" s="295"/>
    </row>
    <row r="411" spans="1:10" s="64" customFormat="1" ht="26.25" x14ac:dyDescent="0.25">
      <c r="A411" s="120"/>
      <c r="B411" s="135" t="s">
        <v>195</v>
      </c>
      <c r="C411" s="123"/>
      <c r="D411" s="129"/>
      <c r="E411" s="129"/>
      <c r="F411" s="123">
        <v>0</v>
      </c>
      <c r="G411" s="139">
        <v>0</v>
      </c>
      <c r="H411" s="111"/>
      <c r="J411" s="295"/>
    </row>
    <row r="412" spans="1:10" s="64" customFormat="1" ht="26.25" x14ac:dyDescent="0.25">
      <c r="A412" s="120"/>
      <c r="B412" s="244" t="s">
        <v>196</v>
      </c>
      <c r="C412" s="123"/>
      <c r="D412" s="129"/>
      <c r="E412" s="129"/>
      <c r="F412" s="123">
        <v>0</v>
      </c>
      <c r="G412" s="139">
        <v>0</v>
      </c>
      <c r="H412" s="111"/>
      <c r="J412" s="295"/>
    </row>
    <row r="413" spans="1:10" s="64" customFormat="1" ht="26.25" x14ac:dyDescent="0.25">
      <c r="A413" s="120"/>
      <c r="B413" s="135" t="s">
        <v>197</v>
      </c>
      <c r="C413" s="123"/>
      <c r="D413" s="129"/>
      <c r="E413" s="129"/>
      <c r="F413" s="123">
        <v>0</v>
      </c>
      <c r="G413" s="139">
        <v>0</v>
      </c>
      <c r="H413" s="111"/>
      <c r="J413" s="295"/>
    </row>
    <row r="414" spans="1:10" s="64" customFormat="1" x14ac:dyDescent="0.25">
      <c r="A414" s="120"/>
      <c r="B414" s="244" t="s">
        <v>157</v>
      </c>
      <c r="C414" s="123"/>
      <c r="D414" s="129"/>
      <c r="E414" s="116"/>
      <c r="F414" s="123">
        <v>0</v>
      </c>
      <c r="G414" s="139">
        <v>0</v>
      </c>
      <c r="H414" s="111"/>
      <c r="J414" s="295"/>
    </row>
    <row r="415" spans="1:10" s="64" customFormat="1" ht="26.25" x14ac:dyDescent="0.25">
      <c r="A415" s="120"/>
      <c r="B415" s="244" t="s">
        <v>261</v>
      </c>
      <c r="C415" s="123"/>
      <c r="D415" s="129"/>
      <c r="E415" s="129"/>
      <c r="F415" s="123">
        <v>0</v>
      </c>
      <c r="G415" s="139">
        <v>0</v>
      </c>
      <c r="H415" s="111"/>
      <c r="J415" s="295"/>
    </row>
    <row r="416" spans="1:10" s="64" customFormat="1" x14ac:dyDescent="0.25">
      <c r="A416" s="120"/>
      <c r="B416" s="135" t="s">
        <v>158</v>
      </c>
      <c r="C416" s="123"/>
      <c r="D416" s="129"/>
      <c r="E416" s="129"/>
      <c r="F416" s="123">
        <v>0</v>
      </c>
      <c r="G416" s="139">
        <v>0</v>
      </c>
      <c r="H416" s="111"/>
      <c r="J416" s="295"/>
    </row>
    <row r="417" spans="1:11" s="64" customFormat="1" ht="26.25" x14ac:dyDescent="0.25">
      <c r="A417" s="120"/>
      <c r="B417" s="135" t="s">
        <v>159</v>
      </c>
      <c r="C417" s="123"/>
      <c r="D417" s="129"/>
      <c r="E417" s="129"/>
      <c r="F417" s="123">
        <v>0</v>
      </c>
      <c r="G417" s="139">
        <v>0</v>
      </c>
      <c r="H417" s="111"/>
      <c r="J417" s="295"/>
    </row>
    <row r="418" spans="1:11" ht="27" thickBot="1" x14ac:dyDescent="0.3">
      <c r="A418" s="238" t="s">
        <v>352</v>
      </c>
      <c r="B418" s="239" t="s">
        <v>353</v>
      </c>
      <c r="C418" s="240"/>
      <c r="D418" s="241"/>
      <c r="E418" s="242"/>
      <c r="F418" s="242"/>
      <c r="G418" s="264"/>
      <c r="H418" s="243"/>
    </row>
    <row r="419" spans="1:11" s="191" customFormat="1" x14ac:dyDescent="0.25">
      <c r="A419" s="197">
        <v>11</v>
      </c>
      <c r="B419" s="193" t="s">
        <v>11</v>
      </c>
      <c r="C419" s="230">
        <v>22841.79</v>
      </c>
      <c r="D419" s="195"/>
      <c r="E419" s="139">
        <v>42000</v>
      </c>
      <c r="F419" s="198">
        <v>22509.29</v>
      </c>
      <c r="G419" s="198">
        <f>F419/C419*100</f>
        <v>98.544334747845937</v>
      </c>
      <c r="H419" s="111">
        <f>F419/E419*100</f>
        <v>53.593547619047619</v>
      </c>
      <c r="J419" s="296"/>
    </row>
    <row r="420" spans="1:11" x14ac:dyDescent="0.25">
      <c r="A420" s="128"/>
      <c r="B420" s="142" t="s">
        <v>156</v>
      </c>
      <c r="C420" s="116"/>
      <c r="D420" s="119"/>
      <c r="E420" s="116"/>
      <c r="F420" s="116"/>
      <c r="G420" s="198"/>
      <c r="H420" s="111"/>
    </row>
    <row r="421" spans="1:11" x14ac:dyDescent="0.25">
      <c r="A421" s="125"/>
      <c r="B421" s="142" t="s">
        <v>249</v>
      </c>
      <c r="C421" s="116"/>
      <c r="D421" s="119"/>
      <c r="E421" s="116"/>
      <c r="F421" s="116"/>
      <c r="G421" s="198"/>
      <c r="H421" s="111"/>
    </row>
    <row r="422" spans="1:11" x14ac:dyDescent="0.25">
      <c r="A422" s="125"/>
      <c r="B422" s="142" t="s">
        <v>192</v>
      </c>
      <c r="C422" s="116"/>
      <c r="D422" s="119"/>
      <c r="E422" s="116"/>
      <c r="F422" s="116"/>
      <c r="G422" s="198"/>
      <c r="H422" s="111"/>
    </row>
    <row r="423" spans="1:11" x14ac:dyDescent="0.25">
      <c r="A423" s="125"/>
      <c r="B423" s="157" t="s">
        <v>193</v>
      </c>
      <c r="C423" s="116"/>
      <c r="D423" s="131"/>
      <c r="E423" s="116">
        <v>35000</v>
      </c>
      <c r="F423" s="116">
        <v>19321.28</v>
      </c>
      <c r="G423" s="198"/>
      <c r="H423" s="111">
        <f t="shared" ref="H423:H427" si="15">F423/E423*100</f>
        <v>55.203657142857146</v>
      </c>
      <c r="J423" s="298"/>
    </row>
    <row r="424" spans="1:11" s="64" customFormat="1" ht="26.25" x14ac:dyDescent="0.25">
      <c r="A424" s="125"/>
      <c r="B424" s="137" t="s">
        <v>262</v>
      </c>
      <c r="C424" s="116"/>
      <c r="D424" s="205"/>
      <c r="E424" s="116"/>
      <c r="F424" s="116"/>
      <c r="G424" s="198"/>
      <c r="H424" s="111"/>
      <c r="J424" s="295"/>
      <c r="K424" s="35"/>
    </row>
    <row r="425" spans="1:11" s="64" customFormat="1" ht="26.25" x14ac:dyDescent="0.25">
      <c r="A425" s="125"/>
      <c r="B425" s="164" t="s">
        <v>263</v>
      </c>
      <c r="C425" s="123"/>
      <c r="D425" s="205"/>
      <c r="E425" s="116">
        <v>700</v>
      </c>
      <c r="F425" s="123">
        <v>0</v>
      </c>
      <c r="G425" s="198">
        <v>0</v>
      </c>
      <c r="H425" s="111">
        <f t="shared" si="15"/>
        <v>0</v>
      </c>
      <c r="J425" s="295"/>
    </row>
    <row r="426" spans="1:11" ht="26.25" x14ac:dyDescent="0.25">
      <c r="A426" s="125"/>
      <c r="B426" s="137" t="s">
        <v>250</v>
      </c>
      <c r="C426" s="116"/>
      <c r="D426" s="205"/>
      <c r="E426" s="116"/>
      <c r="F426" s="116"/>
      <c r="G426" s="198"/>
      <c r="H426" s="111"/>
    </row>
    <row r="427" spans="1:11" ht="32.25" customHeight="1" x14ac:dyDescent="0.25">
      <c r="A427" s="161"/>
      <c r="B427" s="162" t="s">
        <v>251</v>
      </c>
      <c r="C427" s="145"/>
      <c r="D427" s="207"/>
      <c r="E427" s="116">
        <v>6100</v>
      </c>
      <c r="F427" s="145">
        <v>3188.01</v>
      </c>
      <c r="G427" s="198"/>
      <c r="H427" s="111">
        <f t="shared" si="15"/>
        <v>52.26245901639345</v>
      </c>
    </row>
    <row r="428" spans="1:11" s="64" customFormat="1" ht="21.75" customHeight="1" x14ac:dyDescent="0.25">
      <c r="A428" s="161"/>
      <c r="B428" s="186" t="s">
        <v>198</v>
      </c>
      <c r="C428" s="187"/>
      <c r="D428" s="207"/>
      <c r="E428" s="116"/>
      <c r="F428" s="187"/>
      <c r="G428" s="198">
        <v>0</v>
      </c>
      <c r="H428" s="111"/>
      <c r="J428" s="295"/>
    </row>
    <row r="429" spans="1:11" s="64" customFormat="1" ht="32.25" customHeight="1" x14ac:dyDescent="0.25">
      <c r="A429" s="161"/>
      <c r="B429" s="186" t="s">
        <v>257</v>
      </c>
      <c r="C429" s="185"/>
      <c r="D429" s="207"/>
      <c r="E429" s="116"/>
      <c r="F429" s="185"/>
      <c r="G429" s="198">
        <v>0</v>
      </c>
      <c r="H429" s="111"/>
      <c r="J429" s="295"/>
    </row>
    <row r="430" spans="1:11" s="64" customFormat="1" ht="32.25" customHeight="1" x14ac:dyDescent="0.25">
      <c r="A430" s="161"/>
      <c r="B430" s="162" t="s">
        <v>256</v>
      </c>
      <c r="C430" s="185"/>
      <c r="D430" s="207"/>
      <c r="E430" s="116">
        <v>200</v>
      </c>
      <c r="F430" s="185"/>
      <c r="G430" s="198">
        <v>0</v>
      </c>
      <c r="H430" s="111"/>
      <c r="J430" s="295"/>
    </row>
    <row r="431" spans="1:11" s="64" customFormat="1" ht="23.25" customHeight="1" x14ac:dyDescent="0.25">
      <c r="A431" s="161"/>
      <c r="B431" s="186" t="s">
        <v>211</v>
      </c>
      <c r="C431" s="187"/>
      <c r="D431" s="207"/>
      <c r="E431" s="116"/>
      <c r="F431" s="187"/>
      <c r="G431" s="198">
        <v>0</v>
      </c>
      <c r="H431" s="111"/>
      <c r="J431" s="295"/>
    </row>
    <row r="432" spans="1:11" s="64" customFormat="1" ht="31.5" customHeight="1" x14ac:dyDescent="0.25">
      <c r="A432" s="161"/>
      <c r="B432" s="162" t="s">
        <v>174</v>
      </c>
      <c r="C432" s="185"/>
      <c r="D432" s="207"/>
      <c r="E432" s="116"/>
      <c r="F432" s="185"/>
      <c r="G432" s="198">
        <v>0</v>
      </c>
      <c r="H432" s="111"/>
      <c r="J432" s="295"/>
    </row>
    <row r="433" spans="1:10" s="191" customFormat="1" x14ac:dyDescent="0.25">
      <c r="A433" s="199">
        <v>50112</v>
      </c>
      <c r="B433" s="202" t="s">
        <v>48</v>
      </c>
      <c r="C433" s="111"/>
      <c r="D433" s="206"/>
      <c r="E433" s="111"/>
      <c r="F433" s="111"/>
      <c r="G433" s="111"/>
      <c r="H433" s="111"/>
      <c r="J433" s="296"/>
    </row>
    <row r="434" spans="1:10" s="191" customFormat="1" x14ac:dyDescent="0.25">
      <c r="A434" s="199"/>
      <c r="B434" s="137" t="s">
        <v>232</v>
      </c>
      <c r="C434" s="111"/>
      <c r="D434" s="206"/>
      <c r="E434" s="116"/>
      <c r="F434" s="111"/>
      <c r="G434" s="111">
        <v>0</v>
      </c>
      <c r="H434" s="111"/>
      <c r="J434" s="296"/>
    </row>
    <row r="435" spans="1:10" x14ac:dyDescent="0.25">
      <c r="A435" s="125"/>
      <c r="B435" s="137" t="s">
        <v>198</v>
      </c>
      <c r="C435" s="116"/>
      <c r="D435" s="205"/>
      <c r="E435" s="116"/>
      <c r="F435" s="116"/>
      <c r="G435" s="111">
        <v>0</v>
      </c>
      <c r="H435" s="111"/>
    </row>
    <row r="436" spans="1:10" ht="26.25" x14ac:dyDescent="0.25">
      <c r="A436" s="125"/>
      <c r="B436" s="137" t="s">
        <v>221</v>
      </c>
      <c r="C436" s="116"/>
      <c r="D436" s="205"/>
      <c r="E436" s="116"/>
      <c r="F436" s="116"/>
      <c r="G436" s="111">
        <v>0</v>
      </c>
      <c r="H436" s="111"/>
    </row>
    <row r="437" spans="1:10" x14ac:dyDescent="0.25">
      <c r="A437" s="144"/>
      <c r="B437" s="164" t="s">
        <v>162</v>
      </c>
      <c r="C437" s="123"/>
      <c r="D437" s="116"/>
      <c r="E437" s="116"/>
      <c r="F437" s="123">
        <v>0</v>
      </c>
      <c r="G437" s="111">
        <v>0</v>
      </c>
      <c r="H437" s="111"/>
    </row>
  </sheetData>
  <mergeCells count="3">
    <mergeCell ref="A1:H1"/>
    <mergeCell ref="A3:H3"/>
    <mergeCell ref="B7:H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 ek</vt:lpstr>
      <vt:lpstr>Prihodi i rashodi prema izvoru </vt:lpstr>
      <vt:lpstr>Rashodi prema funkcijskoj kl</vt:lpstr>
      <vt:lpstr>Račun financiranja po izvorima </vt:lpstr>
      <vt:lpstr>Račun financiranja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Maja Brozović-Bušljeta</cp:lastModifiedBy>
  <cp:lastPrinted>2026-07-22T11:07:54Z</cp:lastPrinted>
  <dcterms:created xsi:type="dcterms:W3CDTF">2022-08-12T12:51:27Z</dcterms:created>
  <dcterms:modified xsi:type="dcterms:W3CDTF">2026-07-24T08:52:52Z</dcterms:modified>
</cp:coreProperties>
</file>